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showInkAnnotation="0"/>
  <mc:AlternateContent xmlns:mc="http://schemas.openxmlformats.org/markup-compatibility/2006">
    <mc:Choice Requires="x15">
      <x15ac:absPath xmlns:x15ac="http://schemas.microsoft.com/office/spreadsheetml/2010/11/ac" url="/Volumes/Untitled/K-project.data/⑤記録会開催/R6年度東北アスリート/"/>
    </mc:Choice>
  </mc:AlternateContent>
  <xr:revisionPtr revIDLastSave="0" documentId="13_ncr:1_{441DDD14-2BCA-1F46-8ED3-C470BD8E7AC0}" xr6:coauthVersionLast="47" xr6:coauthVersionMax="47" xr10:uidLastSave="{00000000-0000-0000-0000-000000000000}"/>
  <bookViews>
    <workbookView xWindow="0" yWindow="740" windowWidth="20740" windowHeight="11160" tabRatio="749" xr2:uid="{00000000-000D-0000-FFFF-FFFF00000000}"/>
  </bookViews>
  <sheets>
    <sheet name="基礎データ" sheetId="30" r:id="rId1"/>
    <sheet name="申込書（個人種目）" sheetId="1" r:id="rId2"/>
    <sheet name="参加料納入書" sheetId="28" r:id="rId3"/>
    <sheet name="自由シート" sheetId="29" state="hidden" r:id="rId4"/>
    <sheet name="(種目・作業用)" sheetId="31" state="hidden" r:id="rId5"/>
    <sheet name="kyougisha転記用" sheetId="4" state="hidden" r:id="rId6"/>
  </sheets>
  <externalReferences>
    <externalReference r:id="rId7"/>
  </externalReferences>
  <definedNames>
    <definedName name="_ken1">'[1]申込書（個人種目）'!$AG$201:$AG$248</definedName>
    <definedName name="_ken2">'[1]申込書（リレー種目）'!$AG$119:$AG$166</definedName>
    <definedName name="gakunen1" localSheetId="4">'[1]申込書（個人種目）'!$E$202:$E$209</definedName>
    <definedName name="gakunen1">'申込書（個人種目）'!$E$202:$E$225</definedName>
    <definedName name="gakunen2" localSheetId="4">'[1]申込書（リレー種目）'!$M$120:$M$127</definedName>
    <definedName name="gakunen2">#REF!</definedName>
    <definedName name="gender1" localSheetId="4">'[1]申込書（個人種目）'!$F$202:$F$203</definedName>
    <definedName name="gender1">'申込書（個人種目）'!$F$202:$F$203</definedName>
    <definedName name="prefec1">'申込書（個人種目）'!$AG$201:$AG$248</definedName>
    <definedName name="prefec2">#REF!</definedName>
    <definedName name="_xlnm.Print_Area" localSheetId="0">基礎データ!$A$1:$G$21</definedName>
    <definedName name="_xlnm.Print_Area" localSheetId="2">参加料納入書!$A$1:$L$30</definedName>
    <definedName name="_xlnm.Print_Area" localSheetId="1">'申込書（個人種目）'!$A$1:$N$160</definedName>
    <definedName name="shozoku">'申込書（個人種目）'!$G$276:$G$555</definedName>
    <definedName name="shozoku2">#REF!</definedName>
    <definedName name="shubetsu1" localSheetId="4">'[1]申込書（個人種目）'!$AB$201:$AB$205</definedName>
    <definedName name="shubetsu1">'申込書（個人種目）'!$AB$201:$AB$205</definedName>
    <definedName name="shubetsu2" localSheetId="4">'[1]申込書（リレー種目）'!$AB$119:$AB$123</definedName>
    <definedName name="shubetsu2">#REF!</definedName>
    <definedName name="shumoku1" localSheetId="4">'[1]申込書（個人種目）'!$G$202:$G$237</definedName>
    <definedName name="shumoku1">'申込書（個人種目）'!#REF!</definedName>
    <definedName name="shumoku2" localSheetId="4">'[1]申込書（リレー種目）'!$C$120:$C$123</definedName>
    <definedName name="shumoku2">#REF!</definedName>
    <definedName name="team2" localSheetId="4">'[1]申込書（リレー種目）'!$D$120:$D$124</definedName>
    <definedName name="team2">#REF!</definedName>
    <definedName name="女">'申込書（個人種目）'!$H$250:$H$252</definedName>
    <definedName name="男">'申込書（個人種目）'!$G$233:$G$236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8" l="1"/>
  <c r="I18" i="28" s="1"/>
  <c r="A121" i="1"/>
  <c r="C3" i="1"/>
  <c r="J6" i="28"/>
  <c r="E11" i="28"/>
  <c r="H40" i="1"/>
  <c r="H160" i="1" s="1"/>
  <c r="E39" i="1"/>
  <c r="E79" i="1" s="1"/>
  <c r="H32" i="1"/>
  <c r="H152" i="1" s="1"/>
  <c r="J4" i="1"/>
  <c r="C4" i="1"/>
  <c r="C84" i="1" s="1"/>
  <c r="J3" i="1"/>
  <c r="J123" i="1" s="1"/>
  <c r="D19" i="28"/>
  <c r="D20" i="28"/>
  <c r="E10" i="28"/>
  <c r="S151" i="1"/>
  <c r="T151" i="1" s="1"/>
  <c r="S150" i="1"/>
  <c r="S149" i="1"/>
  <c r="V149" i="1" s="1"/>
  <c r="S148" i="1"/>
  <c r="U148" i="1" s="1"/>
  <c r="S147" i="1"/>
  <c r="T147" i="1" s="1"/>
  <c r="S146" i="1"/>
  <c r="T146" i="1" s="1"/>
  <c r="S145" i="1"/>
  <c r="V145" i="1" s="1"/>
  <c r="S144" i="1"/>
  <c r="U144" i="1" s="1"/>
  <c r="S143" i="1"/>
  <c r="T143" i="1" s="1"/>
  <c r="S142" i="1"/>
  <c r="S141" i="1"/>
  <c r="V141" i="1" s="1"/>
  <c r="S140" i="1"/>
  <c r="U140" i="1" s="1"/>
  <c r="S139" i="1"/>
  <c r="T139" i="1" s="1"/>
  <c r="S138" i="1"/>
  <c r="T138" i="1" s="1"/>
  <c r="S137" i="1"/>
  <c r="V137" i="1" s="1"/>
  <c r="S136" i="1"/>
  <c r="U136" i="1" s="1"/>
  <c r="S135" i="1"/>
  <c r="T135" i="1" s="1"/>
  <c r="S134" i="1"/>
  <c r="S133" i="1"/>
  <c r="V133" i="1" s="1"/>
  <c r="S132" i="1"/>
  <c r="U132" i="1" s="1"/>
  <c r="S131" i="1"/>
  <c r="T131" i="1" s="1"/>
  <c r="S130" i="1"/>
  <c r="T130" i="1" s="1"/>
  <c r="S129" i="1"/>
  <c r="V129" i="1" s="1"/>
  <c r="S128" i="1"/>
  <c r="U128" i="1" s="1"/>
  <c r="S127" i="1"/>
  <c r="U127" i="1" s="1"/>
  <c r="S111" i="1"/>
  <c r="T111" i="1" s="1"/>
  <c r="S110" i="1"/>
  <c r="V110" i="1" s="1"/>
  <c r="S109" i="1"/>
  <c r="U109" i="1" s="1"/>
  <c r="S108" i="1"/>
  <c r="T108" i="1" s="1"/>
  <c r="S107" i="1"/>
  <c r="S106" i="1"/>
  <c r="V106" i="1" s="1"/>
  <c r="S105" i="1"/>
  <c r="U105" i="1" s="1"/>
  <c r="S104" i="1"/>
  <c r="T104" i="1" s="1"/>
  <c r="S103" i="1"/>
  <c r="T103" i="1" s="1"/>
  <c r="S102" i="1"/>
  <c r="V102" i="1" s="1"/>
  <c r="S101" i="1"/>
  <c r="U101" i="1" s="1"/>
  <c r="S100" i="1"/>
  <c r="T100" i="1" s="1"/>
  <c r="S99" i="1"/>
  <c r="S98" i="1"/>
  <c r="V98" i="1" s="1"/>
  <c r="S97" i="1"/>
  <c r="U97" i="1" s="1"/>
  <c r="S96" i="1"/>
  <c r="T96" i="1" s="1"/>
  <c r="S95" i="1"/>
  <c r="T95" i="1" s="1"/>
  <c r="S94" i="1"/>
  <c r="V94" i="1" s="1"/>
  <c r="S93" i="1"/>
  <c r="U93" i="1" s="1"/>
  <c r="S92" i="1"/>
  <c r="T92" i="1" s="1"/>
  <c r="S91" i="1"/>
  <c r="S90" i="1"/>
  <c r="V90" i="1" s="1"/>
  <c r="S89" i="1"/>
  <c r="U89" i="1" s="1"/>
  <c r="S88" i="1"/>
  <c r="T88" i="1" s="1"/>
  <c r="S87" i="1"/>
  <c r="U87" i="1" s="1"/>
  <c r="S71" i="1"/>
  <c r="V71" i="1" s="1"/>
  <c r="S70" i="1"/>
  <c r="U70" i="1" s="1"/>
  <c r="S69" i="1"/>
  <c r="T69" i="1" s="1"/>
  <c r="S68" i="1"/>
  <c r="T68" i="1" s="1"/>
  <c r="S67" i="1"/>
  <c r="V67" i="1" s="1"/>
  <c r="S66" i="1"/>
  <c r="U66" i="1" s="1"/>
  <c r="S65" i="1"/>
  <c r="T65" i="1" s="1"/>
  <c r="S64" i="1"/>
  <c r="S63" i="1"/>
  <c r="V63" i="1" s="1"/>
  <c r="S62" i="1"/>
  <c r="U62" i="1" s="1"/>
  <c r="S61" i="1"/>
  <c r="T61" i="1" s="1"/>
  <c r="S60" i="1"/>
  <c r="T60" i="1" s="1"/>
  <c r="S59" i="1"/>
  <c r="V59" i="1" s="1"/>
  <c r="S58" i="1"/>
  <c r="U58" i="1" s="1"/>
  <c r="S57" i="1"/>
  <c r="T57" i="1" s="1"/>
  <c r="S56" i="1"/>
  <c r="S55" i="1"/>
  <c r="V55" i="1" s="1"/>
  <c r="S54" i="1"/>
  <c r="U54" i="1" s="1"/>
  <c r="S53" i="1"/>
  <c r="T53" i="1" s="1"/>
  <c r="S52" i="1"/>
  <c r="T52" i="1" s="1"/>
  <c r="S51" i="1"/>
  <c r="V51" i="1" s="1"/>
  <c r="S50" i="1"/>
  <c r="U50" i="1" s="1"/>
  <c r="S49" i="1"/>
  <c r="T49" i="1" s="1"/>
  <c r="S48" i="1"/>
  <c r="S47" i="1"/>
  <c r="V47" i="1" s="1"/>
  <c r="S31" i="1"/>
  <c r="T31" i="1" s="1"/>
  <c r="S30" i="1"/>
  <c r="U30" i="1" s="1"/>
  <c r="S29" i="1"/>
  <c r="U29" i="1" s="1"/>
  <c r="S28" i="1"/>
  <c r="T28" i="1" s="1"/>
  <c r="S27" i="1"/>
  <c r="T27" i="1" s="1"/>
  <c r="S26" i="1"/>
  <c r="U26" i="1" s="1"/>
  <c r="S25" i="1"/>
  <c r="S24" i="1"/>
  <c r="T24" i="1" s="1"/>
  <c r="S23" i="1"/>
  <c r="T23" i="1" s="1"/>
  <c r="S22" i="1"/>
  <c r="U22" i="1" s="1"/>
  <c r="S21" i="1"/>
  <c r="U21" i="1" s="1"/>
  <c r="S20" i="1"/>
  <c r="T20" i="1" s="1"/>
  <c r="S19" i="1"/>
  <c r="T19" i="1" s="1"/>
  <c r="S18" i="1"/>
  <c r="U18" i="1" s="1"/>
  <c r="S17" i="1"/>
  <c r="S16" i="1"/>
  <c r="T16" i="1" s="1"/>
  <c r="S15" i="1"/>
  <c r="T15" i="1" s="1"/>
  <c r="S14" i="1"/>
  <c r="U14" i="1" s="1"/>
  <c r="S13" i="1"/>
  <c r="U13" i="1" s="1"/>
  <c r="S12" i="1"/>
  <c r="T12" i="1" s="1"/>
  <c r="S11" i="1"/>
  <c r="T11" i="1" s="1"/>
  <c r="S10" i="1"/>
  <c r="U10" i="1" s="1"/>
  <c r="S9" i="1"/>
  <c r="S8" i="1"/>
  <c r="T8" i="1" s="1"/>
  <c r="S7" i="1"/>
  <c r="U7" i="1" s="1"/>
  <c r="C38" i="1"/>
  <c r="AA4" i="1"/>
  <c r="R9" i="1"/>
  <c r="B4" i="4" s="1"/>
  <c r="R10" i="1"/>
  <c r="B5" i="4" s="1"/>
  <c r="R11" i="1"/>
  <c r="B6" i="4" s="1"/>
  <c r="R12" i="1"/>
  <c r="R13" i="1"/>
  <c r="B8" i="4" s="1"/>
  <c r="R14" i="1"/>
  <c r="B9" i="4" s="1"/>
  <c r="R15" i="1"/>
  <c r="B10" i="4" s="1"/>
  <c r="R16" i="1"/>
  <c r="B11" i="4" s="1"/>
  <c r="R17" i="1"/>
  <c r="B12" i="4" s="1"/>
  <c r="R18" i="1"/>
  <c r="B13" i="4" s="1"/>
  <c r="R19" i="1"/>
  <c r="R20" i="1"/>
  <c r="B15" i="4" s="1"/>
  <c r="R21" i="1"/>
  <c r="B16" i="4" s="1"/>
  <c r="R22" i="1"/>
  <c r="B17" i="4" s="1"/>
  <c r="R23" i="1"/>
  <c r="B18" i="4" s="1"/>
  <c r="R24" i="1"/>
  <c r="B19" i="4" s="1"/>
  <c r="R25" i="1"/>
  <c r="B20" i="4" s="1"/>
  <c r="R26" i="1"/>
  <c r="B21" i="4" s="1"/>
  <c r="R27" i="1"/>
  <c r="R28" i="1"/>
  <c r="B23" i="4" s="1"/>
  <c r="R29" i="1"/>
  <c r="B24" i="4" s="1"/>
  <c r="R30" i="1"/>
  <c r="B25" i="4" s="1"/>
  <c r="R31" i="1"/>
  <c r="B26" i="4" s="1"/>
  <c r="R47" i="1"/>
  <c r="R48" i="1"/>
  <c r="B28" i="4" s="1"/>
  <c r="R49" i="1"/>
  <c r="B29" i="4" s="1"/>
  <c r="R50" i="1"/>
  <c r="B30" i="4" s="1"/>
  <c r="R51" i="1"/>
  <c r="B31" i="4" s="1"/>
  <c r="R52" i="1"/>
  <c r="B32" i="4" s="1"/>
  <c r="R53" i="1"/>
  <c r="B33" i="4" s="1"/>
  <c r="R54" i="1"/>
  <c r="B34" i="4" s="1"/>
  <c r="N34" i="4" s="1"/>
  <c r="O34" i="4" s="1"/>
  <c r="R55" i="1"/>
  <c r="B35" i="4" s="1"/>
  <c r="R56" i="1"/>
  <c r="B36" i="4" s="1"/>
  <c r="R57" i="1"/>
  <c r="B37" i="4" s="1"/>
  <c r="R58" i="1"/>
  <c r="R59" i="1"/>
  <c r="B39" i="4" s="1"/>
  <c r="R60" i="1"/>
  <c r="B40" i="4" s="1"/>
  <c r="R61" i="1"/>
  <c r="B41" i="4" s="1"/>
  <c r="R62" i="1"/>
  <c r="B42" i="4" s="1"/>
  <c r="R63" i="1"/>
  <c r="B43" i="4" s="1"/>
  <c r="R64" i="1"/>
  <c r="B44" i="4" s="1"/>
  <c r="R65" i="1"/>
  <c r="R66" i="1"/>
  <c r="B46" i="4" s="1"/>
  <c r="R67" i="1"/>
  <c r="B47" i="4" s="1"/>
  <c r="R68" i="1"/>
  <c r="B48" i="4" s="1"/>
  <c r="R69" i="1"/>
  <c r="B49" i="4" s="1"/>
  <c r="R70" i="1"/>
  <c r="B50" i="4" s="1"/>
  <c r="R71" i="1"/>
  <c r="B51" i="4" s="1"/>
  <c r="R87" i="1"/>
  <c r="B52" i="4" s="1"/>
  <c r="R88" i="1"/>
  <c r="R89" i="1"/>
  <c r="B54" i="4" s="1"/>
  <c r="R90" i="1"/>
  <c r="R91" i="1"/>
  <c r="B56" i="4" s="1"/>
  <c r="N56" i="4" s="1"/>
  <c r="O56" i="4" s="1"/>
  <c r="R92" i="1"/>
  <c r="R93" i="1"/>
  <c r="B58" i="4" s="1"/>
  <c r="R94" i="1"/>
  <c r="B59" i="4" s="1"/>
  <c r="R95" i="1"/>
  <c r="B60" i="4" s="1"/>
  <c r="R96" i="1"/>
  <c r="B61" i="4" s="1"/>
  <c r="R97" i="1"/>
  <c r="B62" i="4" s="1"/>
  <c r="R98" i="1"/>
  <c r="B63" i="4" s="1"/>
  <c r="R99" i="1"/>
  <c r="B64" i="4" s="1"/>
  <c r="R100" i="1"/>
  <c r="B65" i="4" s="1"/>
  <c r="R101" i="1"/>
  <c r="B66" i="4" s="1"/>
  <c r="R102" i="1"/>
  <c r="R103" i="1"/>
  <c r="B68" i="4" s="1"/>
  <c r="R104" i="1"/>
  <c r="R105" i="1"/>
  <c r="B70" i="4" s="1"/>
  <c r="R106" i="1"/>
  <c r="B71" i="4" s="1"/>
  <c r="R107" i="1"/>
  <c r="B72" i="4" s="1"/>
  <c r="R108" i="1"/>
  <c r="B73" i="4" s="1"/>
  <c r="R109" i="1"/>
  <c r="B74" i="4" s="1"/>
  <c r="R110" i="1"/>
  <c r="B75" i="4" s="1"/>
  <c r="R111" i="1"/>
  <c r="B76" i="4" s="1"/>
  <c r="R127" i="1"/>
  <c r="B77" i="4" s="1"/>
  <c r="R128" i="1"/>
  <c r="B78" i="4" s="1"/>
  <c r="R129" i="1"/>
  <c r="B79" i="4" s="1"/>
  <c r="R130" i="1"/>
  <c r="B80" i="4" s="1"/>
  <c r="R131" i="1"/>
  <c r="R132" i="1"/>
  <c r="R133" i="1"/>
  <c r="B83" i="4" s="1"/>
  <c r="R134" i="1"/>
  <c r="R135" i="1"/>
  <c r="B85" i="4" s="1"/>
  <c r="R136" i="1"/>
  <c r="B86" i="4" s="1"/>
  <c r="R137" i="1"/>
  <c r="B87" i="4" s="1"/>
  <c r="R138" i="1"/>
  <c r="W138" i="1" s="1"/>
  <c r="R139" i="1"/>
  <c r="B89" i="4" s="1"/>
  <c r="R140" i="1"/>
  <c r="B90" i="4" s="1"/>
  <c r="R141" i="1"/>
  <c r="R142" i="1"/>
  <c r="B92" i="4" s="1"/>
  <c r="R143" i="1"/>
  <c r="B93" i="4" s="1"/>
  <c r="R144" i="1"/>
  <c r="B94" i="4" s="1"/>
  <c r="R145" i="1"/>
  <c r="R146" i="1"/>
  <c r="B96" i="4" s="1"/>
  <c r="R147" i="1"/>
  <c r="B97" i="4" s="1"/>
  <c r="N97" i="4" s="1"/>
  <c r="O97" i="4" s="1"/>
  <c r="R148" i="1"/>
  <c r="B98" i="4" s="1"/>
  <c r="R149" i="1"/>
  <c r="B99" i="4" s="1"/>
  <c r="R150" i="1"/>
  <c r="B100" i="4" s="1"/>
  <c r="R151" i="1"/>
  <c r="B101" i="4" s="1"/>
  <c r="N101" i="4" s="1"/>
  <c r="O101" i="4" s="1"/>
  <c r="B102" i="4"/>
  <c r="B103" i="4"/>
  <c r="B104" i="4"/>
  <c r="B106" i="4"/>
  <c r="B107" i="4"/>
  <c r="B109" i="4"/>
  <c r="B110" i="4"/>
  <c r="B111" i="4"/>
  <c r="B112" i="4"/>
  <c r="B113" i="4"/>
  <c r="N113" i="4" s="1"/>
  <c r="O113" i="4" s="1"/>
  <c r="B114" i="4"/>
  <c r="B115" i="4"/>
  <c r="N115" i="4" s="1"/>
  <c r="O115" i="4" s="1"/>
  <c r="B116" i="4"/>
  <c r="N116" i="4" s="1"/>
  <c r="O116" i="4" s="1"/>
  <c r="B117" i="4"/>
  <c r="B119" i="4"/>
  <c r="B120" i="4"/>
  <c r="N120" i="4" s="1"/>
  <c r="O120" i="4" s="1"/>
  <c r="B121" i="4"/>
  <c r="B122" i="4"/>
  <c r="B123" i="4"/>
  <c r="B125" i="4"/>
  <c r="B127" i="4"/>
  <c r="Q127" i="4" s="1"/>
  <c r="R127" i="4" s="1"/>
  <c r="B128" i="4"/>
  <c r="B129" i="4"/>
  <c r="B131" i="4"/>
  <c r="Q131" i="4" s="1"/>
  <c r="R131" i="4" s="1"/>
  <c r="B132" i="4"/>
  <c r="B133" i="4"/>
  <c r="B134" i="4"/>
  <c r="B135" i="4"/>
  <c r="Q135" i="4" s="1"/>
  <c r="R135" i="4" s="1"/>
  <c r="B136" i="4"/>
  <c r="B138" i="4"/>
  <c r="N138" i="4" s="1"/>
  <c r="O138" i="4" s="1"/>
  <c r="B139" i="4"/>
  <c r="Q139" i="4" s="1"/>
  <c r="R139" i="4" s="1"/>
  <c r="B140" i="4"/>
  <c r="B141" i="4"/>
  <c r="B142" i="4"/>
  <c r="N142" i="4" s="1"/>
  <c r="O142" i="4" s="1"/>
  <c r="B143" i="4"/>
  <c r="Q143" i="4" s="1"/>
  <c r="R143" i="4" s="1"/>
  <c r="B144" i="4"/>
  <c r="B145" i="4"/>
  <c r="B147" i="4"/>
  <c r="Q147" i="4" s="1"/>
  <c r="R147" i="4" s="1"/>
  <c r="B149" i="4"/>
  <c r="C149" i="4"/>
  <c r="C148" i="4"/>
  <c r="C146" i="4"/>
  <c r="C145" i="4"/>
  <c r="C142" i="4"/>
  <c r="C139" i="4"/>
  <c r="C136" i="4"/>
  <c r="C134" i="4"/>
  <c r="C133" i="4"/>
  <c r="C131" i="4"/>
  <c r="C130" i="4"/>
  <c r="C128" i="4"/>
  <c r="C127" i="4"/>
  <c r="C125" i="4"/>
  <c r="C124" i="4"/>
  <c r="C122" i="4"/>
  <c r="C121" i="4"/>
  <c r="C119" i="4"/>
  <c r="C118" i="4"/>
  <c r="C116" i="4"/>
  <c r="C115" i="4"/>
  <c r="C113" i="4"/>
  <c r="C112" i="4"/>
  <c r="C110" i="4"/>
  <c r="C109" i="4"/>
  <c r="C106" i="4"/>
  <c r="C104" i="4"/>
  <c r="C103" i="4"/>
  <c r="Q124" i="1"/>
  <c r="Q123" i="1"/>
  <c r="Q84" i="1"/>
  <c r="Q83" i="1"/>
  <c r="Q44" i="1"/>
  <c r="Q43" i="1"/>
  <c r="Q4" i="1"/>
  <c r="Q3" i="1"/>
  <c r="J5" i="28"/>
  <c r="C14" i="30"/>
  <c r="J4" i="28" s="1"/>
  <c r="C11" i="30"/>
  <c r="A81" i="1"/>
  <c r="A41" i="1"/>
  <c r="I145" i="4"/>
  <c r="I146" i="4"/>
  <c r="I147" i="4"/>
  <c r="I148" i="4"/>
  <c r="I149" i="4"/>
  <c r="I144" i="4"/>
  <c r="I139" i="4"/>
  <c r="I140" i="4"/>
  <c r="I141" i="4"/>
  <c r="I142" i="4"/>
  <c r="I143" i="4"/>
  <c r="I138" i="4"/>
  <c r="I133" i="4"/>
  <c r="I134" i="4"/>
  <c r="I135" i="4"/>
  <c r="I136" i="4"/>
  <c r="I137" i="4"/>
  <c r="I132" i="4"/>
  <c r="I127" i="4"/>
  <c r="I128" i="4"/>
  <c r="I129" i="4"/>
  <c r="I130" i="4"/>
  <c r="I131" i="4"/>
  <c r="I126" i="4"/>
  <c r="I121" i="4"/>
  <c r="I122" i="4"/>
  <c r="I123" i="4"/>
  <c r="I124" i="4"/>
  <c r="I125" i="4"/>
  <c r="I120" i="4"/>
  <c r="I115" i="4"/>
  <c r="I116" i="4"/>
  <c r="I117" i="4"/>
  <c r="I118" i="4"/>
  <c r="I119" i="4"/>
  <c r="I114" i="4"/>
  <c r="I109" i="4"/>
  <c r="I110" i="4"/>
  <c r="I111" i="4"/>
  <c r="I112" i="4"/>
  <c r="I113" i="4"/>
  <c r="I108" i="4"/>
  <c r="I103" i="4"/>
  <c r="I104" i="4"/>
  <c r="I105" i="4"/>
  <c r="I106" i="4"/>
  <c r="I107" i="4"/>
  <c r="I102" i="4"/>
  <c r="AD8" i="1"/>
  <c r="I3" i="4" s="1"/>
  <c r="AD9" i="1"/>
  <c r="I4" i="4" s="1"/>
  <c r="AD10" i="1"/>
  <c r="I5" i="4" s="1"/>
  <c r="AD11" i="1"/>
  <c r="I6" i="4" s="1"/>
  <c r="AD12" i="1"/>
  <c r="I7" i="4" s="1"/>
  <c r="AD13" i="1"/>
  <c r="I8" i="4" s="1"/>
  <c r="AD14" i="1"/>
  <c r="I9" i="4" s="1"/>
  <c r="AD15" i="1"/>
  <c r="I10" i="4" s="1"/>
  <c r="AD16" i="1"/>
  <c r="I11" i="4" s="1"/>
  <c r="AD17" i="1"/>
  <c r="I12" i="4" s="1"/>
  <c r="AD18" i="1"/>
  <c r="I13" i="4" s="1"/>
  <c r="AD19" i="1"/>
  <c r="I14" i="4" s="1"/>
  <c r="AD20" i="1"/>
  <c r="I15" i="4" s="1"/>
  <c r="AD21" i="1"/>
  <c r="I16" i="4" s="1"/>
  <c r="AD22" i="1"/>
  <c r="I17" i="4" s="1"/>
  <c r="AD23" i="1"/>
  <c r="I18" i="4" s="1"/>
  <c r="AD24" i="1"/>
  <c r="I19" i="4" s="1"/>
  <c r="AD25" i="1"/>
  <c r="I20" i="4" s="1"/>
  <c r="AD26" i="1"/>
  <c r="I21" i="4" s="1"/>
  <c r="AD27" i="1"/>
  <c r="I22" i="4" s="1"/>
  <c r="AD28" i="1"/>
  <c r="I23" i="4" s="1"/>
  <c r="AD29" i="1"/>
  <c r="I24" i="4" s="1"/>
  <c r="AD30" i="1"/>
  <c r="I25" i="4" s="1"/>
  <c r="AD31" i="1"/>
  <c r="I26" i="4" s="1"/>
  <c r="AD47" i="1"/>
  <c r="I27" i="4" s="1"/>
  <c r="AD48" i="1"/>
  <c r="I28" i="4" s="1"/>
  <c r="AD49" i="1"/>
  <c r="I29" i="4" s="1"/>
  <c r="AD50" i="1"/>
  <c r="I30" i="4" s="1"/>
  <c r="AD51" i="1"/>
  <c r="I31" i="4" s="1"/>
  <c r="AD52" i="1"/>
  <c r="I32" i="4" s="1"/>
  <c r="AD53" i="1"/>
  <c r="I33" i="4" s="1"/>
  <c r="AD54" i="1"/>
  <c r="I34" i="4" s="1"/>
  <c r="AD55" i="1"/>
  <c r="I35" i="4" s="1"/>
  <c r="AD56" i="1"/>
  <c r="I36" i="4" s="1"/>
  <c r="AD57" i="1"/>
  <c r="I37" i="4" s="1"/>
  <c r="AD58" i="1"/>
  <c r="I38" i="4" s="1"/>
  <c r="AD59" i="1"/>
  <c r="I39" i="4" s="1"/>
  <c r="AD60" i="1"/>
  <c r="I40" i="4" s="1"/>
  <c r="AD61" i="1"/>
  <c r="I41" i="4" s="1"/>
  <c r="AD62" i="1"/>
  <c r="I42" i="4" s="1"/>
  <c r="AD63" i="1"/>
  <c r="I43" i="4" s="1"/>
  <c r="AD64" i="1"/>
  <c r="I44" i="4" s="1"/>
  <c r="AD65" i="1"/>
  <c r="I45" i="4" s="1"/>
  <c r="AD66" i="1"/>
  <c r="I46" i="4" s="1"/>
  <c r="AD67" i="1"/>
  <c r="I47" i="4" s="1"/>
  <c r="AD68" i="1"/>
  <c r="I48" i="4" s="1"/>
  <c r="AD69" i="1"/>
  <c r="I49" i="4" s="1"/>
  <c r="AD70" i="1"/>
  <c r="I50" i="4" s="1"/>
  <c r="AD71" i="1"/>
  <c r="I51" i="4" s="1"/>
  <c r="AD87" i="1"/>
  <c r="I52" i="4" s="1"/>
  <c r="AD88" i="1"/>
  <c r="I53" i="4" s="1"/>
  <c r="AD89" i="1"/>
  <c r="I54" i="4" s="1"/>
  <c r="AD90" i="1"/>
  <c r="I55" i="4" s="1"/>
  <c r="AD91" i="1"/>
  <c r="I56" i="4" s="1"/>
  <c r="AD92" i="1"/>
  <c r="I57" i="4" s="1"/>
  <c r="AD93" i="1"/>
  <c r="I58" i="4" s="1"/>
  <c r="AD94" i="1"/>
  <c r="I59" i="4" s="1"/>
  <c r="AD95" i="1"/>
  <c r="I60" i="4" s="1"/>
  <c r="AD96" i="1"/>
  <c r="I61" i="4" s="1"/>
  <c r="AD97" i="1"/>
  <c r="I62" i="4" s="1"/>
  <c r="AD98" i="1"/>
  <c r="I63" i="4" s="1"/>
  <c r="AD99" i="1"/>
  <c r="I64" i="4" s="1"/>
  <c r="AD100" i="1"/>
  <c r="I65" i="4" s="1"/>
  <c r="AD101" i="1"/>
  <c r="I66" i="4" s="1"/>
  <c r="AD102" i="1"/>
  <c r="I67" i="4" s="1"/>
  <c r="AD103" i="1"/>
  <c r="I68" i="4" s="1"/>
  <c r="AD104" i="1"/>
  <c r="I69" i="4" s="1"/>
  <c r="AD105" i="1"/>
  <c r="I70" i="4" s="1"/>
  <c r="AD106" i="1"/>
  <c r="I71" i="4" s="1"/>
  <c r="AD107" i="1"/>
  <c r="I72" i="4" s="1"/>
  <c r="AD108" i="1"/>
  <c r="I73" i="4" s="1"/>
  <c r="AD109" i="1"/>
  <c r="I74" i="4" s="1"/>
  <c r="AD110" i="1"/>
  <c r="I75" i="4" s="1"/>
  <c r="AD111" i="1"/>
  <c r="I76" i="4" s="1"/>
  <c r="AD127" i="1"/>
  <c r="I77" i="4" s="1"/>
  <c r="AD128" i="1"/>
  <c r="I78" i="4" s="1"/>
  <c r="AD129" i="1"/>
  <c r="I79" i="4" s="1"/>
  <c r="AD130" i="1"/>
  <c r="I80" i="4" s="1"/>
  <c r="AD131" i="1"/>
  <c r="I81" i="4" s="1"/>
  <c r="AD132" i="1"/>
  <c r="I82" i="4" s="1"/>
  <c r="AD133" i="1"/>
  <c r="I83" i="4" s="1"/>
  <c r="AD134" i="1"/>
  <c r="I84" i="4" s="1"/>
  <c r="AD135" i="1"/>
  <c r="I85" i="4" s="1"/>
  <c r="AD136" i="1"/>
  <c r="I86" i="4" s="1"/>
  <c r="AD137" i="1"/>
  <c r="I87" i="4" s="1"/>
  <c r="AD138" i="1"/>
  <c r="I88" i="4" s="1"/>
  <c r="AD139" i="1"/>
  <c r="I89" i="4" s="1"/>
  <c r="AD140" i="1"/>
  <c r="I90" i="4" s="1"/>
  <c r="AD141" i="1"/>
  <c r="I91" i="4" s="1"/>
  <c r="AD142" i="1"/>
  <c r="I92" i="4" s="1"/>
  <c r="AD143" i="1"/>
  <c r="I93" i="4" s="1"/>
  <c r="AD144" i="1"/>
  <c r="I94" i="4" s="1"/>
  <c r="AD145" i="1"/>
  <c r="I95" i="4" s="1"/>
  <c r="AD146" i="1"/>
  <c r="I96" i="4" s="1"/>
  <c r="AD147" i="1"/>
  <c r="I97" i="4" s="1"/>
  <c r="AD148" i="1"/>
  <c r="I98" i="4" s="1"/>
  <c r="AD149" i="1"/>
  <c r="I99" i="4" s="1"/>
  <c r="AD150" i="1"/>
  <c r="I100" i="4" s="1"/>
  <c r="AD151" i="1"/>
  <c r="I101" i="4" s="1"/>
  <c r="AD7" i="1"/>
  <c r="I2" i="4" s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7" i="1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F149" i="4"/>
  <c r="E148" i="4"/>
  <c r="E147" i="4"/>
  <c r="D145" i="4"/>
  <c r="E145" i="4"/>
  <c r="D143" i="4"/>
  <c r="E142" i="4"/>
  <c r="E141" i="4"/>
  <c r="E140" i="4"/>
  <c r="G138" i="4"/>
  <c r="D135" i="4"/>
  <c r="H134" i="4"/>
  <c r="F133" i="4"/>
  <c r="F132" i="4"/>
  <c r="G132" i="4"/>
  <c r="D131" i="4"/>
  <c r="D129" i="4"/>
  <c r="G129" i="4"/>
  <c r="F127" i="4"/>
  <c r="G125" i="4"/>
  <c r="F124" i="4"/>
  <c r="E123" i="4"/>
  <c r="D122" i="4"/>
  <c r="G121" i="4"/>
  <c r="E120" i="4"/>
  <c r="F119" i="4"/>
  <c r="H118" i="4"/>
  <c r="E118" i="4"/>
  <c r="G117" i="4"/>
  <c r="D116" i="4"/>
  <c r="F115" i="4"/>
  <c r="D115" i="4"/>
  <c r="E115" i="4"/>
  <c r="D114" i="4"/>
  <c r="E111" i="4"/>
  <c r="E110" i="4"/>
  <c r="H110" i="4"/>
  <c r="D110" i="4"/>
  <c r="G109" i="4"/>
  <c r="E109" i="4"/>
  <c r="D108" i="4"/>
  <c r="G108" i="4"/>
  <c r="F107" i="4"/>
  <c r="E105" i="4"/>
  <c r="F103" i="4"/>
  <c r="D103" i="4"/>
  <c r="H102" i="4"/>
  <c r="F102" i="4"/>
  <c r="Y151" i="1"/>
  <c r="AF151" i="1" s="1"/>
  <c r="Y150" i="1"/>
  <c r="AC150" i="1" s="1"/>
  <c r="H100" i="4" s="1"/>
  <c r="Y149" i="1"/>
  <c r="Z149" i="1" s="1"/>
  <c r="E99" i="4" s="1"/>
  <c r="Y148" i="1"/>
  <c r="Y147" i="1"/>
  <c r="AA147" i="1" s="1"/>
  <c r="F97" i="4" s="1"/>
  <c r="Y146" i="1"/>
  <c r="AB146" i="1" s="1"/>
  <c r="G96" i="4" s="1"/>
  <c r="Y145" i="1"/>
  <c r="AB145" i="1" s="1"/>
  <c r="G95" i="4" s="1"/>
  <c r="Y144" i="1"/>
  <c r="Z144" i="1" s="1"/>
  <c r="E94" i="4" s="1"/>
  <c r="Y143" i="1"/>
  <c r="D93" i="4" s="1"/>
  <c r="Y142" i="1"/>
  <c r="D92" i="4" s="1"/>
  <c r="Y141" i="1"/>
  <c r="Y140" i="1"/>
  <c r="AB140" i="1" s="1"/>
  <c r="G90" i="4" s="1"/>
  <c r="Y139" i="1"/>
  <c r="Y138" i="1"/>
  <c r="Y137" i="1"/>
  <c r="AA137" i="1" s="1"/>
  <c r="F87" i="4" s="1"/>
  <c r="Y136" i="1"/>
  <c r="Y135" i="1"/>
  <c r="D85" i="4" s="1"/>
  <c r="Y134" i="1"/>
  <c r="AB134" i="1" s="1"/>
  <c r="G84" i="4" s="1"/>
  <c r="Y133" i="1"/>
  <c r="Y132" i="1"/>
  <c r="Y131" i="1"/>
  <c r="D81" i="4" s="1"/>
  <c r="Y130" i="1"/>
  <c r="Y129" i="1"/>
  <c r="AB129" i="1" s="1"/>
  <c r="G79" i="4" s="1"/>
  <c r="Y128" i="1"/>
  <c r="Z128" i="1" s="1"/>
  <c r="E78" i="4" s="1"/>
  <c r="Y127" i="1"/>
  <c r="AF127" i="1" s="1"/>
  <c r="Y111" i="1"/>
  <c r="AB111" i="1" s="1"/>
  <c r="G76" i="4" s="1"/>
  <c r="Y110" i="1"/>
  <c r="Z110" i="1" s="1"/>
  <c r="E75" i="4" s="1"/>
  <c r="Y109" i="1"/>
  <c r="AF109" i="1" s="1"/>
  <c r="Y108" i="1"/>
  <c r="AA108" i="1" s="1"/>
  <c r="F73" i="4" s="1"/>
  <c r="Y107" i="1"/>
  <c r="Y106" i="1"/>
  <c r="D71" i="4" s="1"/>
  <c r="Y105" i="1"/>
  <c r="AB105" i="1" s="1"/>
  <c r="G70" i="4" s="1"/>
  <c r="Y104" i="1"/>
  <c r="AC104" i="1" s="1"/>
  <c r="H69" i="4" s="1"/>
  <c r="Y103" i="1"/>
  <c r="Y102" i="1"/>
  <c r="Z102" i="1" s="1"/>
  <c r="E67" i="4" s="1"/>
  <c r="Y101" i="1"/>
  <c r="Y100" i="1"/>
  <c r="AC100" i="1" s="1"/>
  <c r="H65" i="4" s="1"/>
  <c r="Y99" i="1"/>
  <c r="AC99" i="1" s="1"/>
  <c r="H64" i="4" s="1"/>
  <c r="Y98" i="1"/>
  <c r="Z98" i="1" s="1"/>
  <c r="E63" i="4" s="1"/>
  <c r="Y97" i="1"/>
  <c r="Y96" i="1"/>
  <c r="D61" i="4" s="1"/>
  <c r="Y95" i="1"/>
  <c r="Z95" i="1" s="1"/>
  <c r="E60" i="4" s="1"/>
  <c r="Y94" i="1"/>
  <c r="AA94" i="1" s="1"/>
  <c r="F59" i="4" s="1"/>
  <c r="Y93" i="1"/>
  <c r="Y92" i="1"/>
  <c r="Y91" i="1"/>
  <c r="Z91" i="1" s="1"/>
  <c r="E56" i="4" s="1"/>
  <c r="Y90" i="1"/>
  <c r="AF90" i="1" s="1"/>
  <c r="Y89" i="1"/>
  <c r="Y88" i="1"/>
  <c r="AF88" i="1" s="1"/>
  <c r="Y87" i="1"/>
  <c r="Z87" i="1" s="1"/>
  <c r="E52" i="4" s="1"/>
  <c r="Y71" i="1"/>
  <c r="Z71" i="1" s="1"/>
  <c r="E51" i="4" s="1"/>
  <c r="Y70" i="1"/>
  <c r="Y69" i="1"/>
  <c r="AA69" i="1" s="1"/>
  <c r="F49" i="4" s="1"/>
  <c r="Y68" i="1"/>
  <c r="Z68" i="1" s="1"/>
  <c r="E48" i="4" s="1"/>
  <c r="Y67" i="1"/>
  <c r="Y66" i="1"/>
  <c r="Z66" i="1" s="1"/>
  <c r="E46" i="4" s="1"/>
  <c r="Y65" i="1"/>
  <c r="AA65" i="1" s="1"/>
  <c r="F45" i="4" s="1"/>
  <c r="Y64" i="1"/>
  <c r="D44" i="4" s="1"/>
  <c r="Y63" i="1"/>
  <c r="AF63" i="1" s="1"/>
  <c r="Y62" i="1"/>
  <c r="D42" i="4" s="1"/>
  <c r="Y61" i="1"/>
  <c r="D41" i="4" s="1"/>
  <c r="Y60" i="1"/>
  <c r="Y59" i="1"/>
  <c r="AA59" i="1" s="1"/>
  <c r="F39" i="4" s="1"/>
  <c r="Y58" i="1"/>
  <c r="D38" i="4" s="1"/>
  <c r="Y57" i="1"/>
  <c r="Y56" i="1"/>
  <c r="AC56" i="1" s="1"/>
  <c r="H36" i="4" s="1"/>
  <c r="Y55" i="1"/>
  <c r="Y54" i="1"/>
  <c r="Z54" i="1" s="1"/>
  <c r="E34" i="4" s="1"/>
  <c r="Y53" i="1"/>
  <c r="AB53" i="1" s="1"/>
  <c r="G33" i="4" s="1"/>
  <c r="Y52" i="1"/>
  <c r="Y51" i="1"/>
  <c r="Y50" i="1"/>
  <c r="AA50" i="1" s="1"/>
  <c r="F30" i="4" s="1"/>
  <c r="Y49" i="1"/>
  <c r="Y48" i="1"/>
  <c r="AC48" i="1" s="1"/>
  <c r="H28" i="4" s="1"/>
  <c r="Y47" i="1"/>
  <c r="Y31" i="1"/>
  <c r="AC31" i="1" s="1"/>
  <c r="H26" i="4" s="1"/>
  <c r="Y30" i="1"/>
  <c r="AA30" i="1" s="1"/>
  <c r="F25" i="4" s="1"/>
  <c r="Y29" i="1"/>
  <c r="AF29" i="1" s="1"/>
  <c r="Y28" i="1"/>
  <c r="Z28" i="1" s="1"/>
  <c r="E23" i="4" s="1"/>
  <c r="Y27" i="1"/>
  <c r="Z27" i="1" s="1"/>
  <c r="E22" i="4" s="1"/>
  <c r="Y26" i="1"/>
  <c r="AC26" i="1" s="1"/>
  <c r="H21" i="4" s="1"/>
  <c r="Y25" i="1"/>
  <c r="D20" i="4" s="1"/>
  <c r="Y24" i="1"/>
  <c r="AC24" i="1" s="1"/>
  <c r="H19" i="4" s="1"/>
  <c r="Y23" i="1"/>
  <c r="D18" i="4" s="1"/>
  <c r="Y22" i="1"/>
  <c r="AB22" i="1" s="1"/>
  <c r="G17" i="4" s="1"/>
  <c r="Y21" i="1"/>
  <c r="Z21" i="1" s="1"/>
  <c r="E16" i="4" s="1"/>
  <c r="Y20" i="1"/>
  <c r="Z20" i="1" s="1"/>
  <c r="E15" i="4" s="1"/>
  <c r="Y19" i="1"/>
  <c r="Y18" i="1"/>
  <c r="AC18" i="1" s="1"/>
  <c r="H13" i="4" s="1"/>
  <c r="Y17" i="1"/>
  <c r="AB17" i="1" s="1"/>
  <c r="G12" i="4" s="1"/>
  <c r="Y16" i="1"/>
  <c r="AF16" i="1" s="1"/>
  <c r="Y15" i="1"/>
  <c r="Y14" i="1"/>
  <c r="Z14" i="1" s="1"/>
  <c r="E9" i="4" s="1"/>
  <c r="Y13" i="1"/>
  <c r="Z13" i="1" s="1"/>
  <c r="E8" i="4" s="1"/>
  <c r="Y12" i="1"/>
  <c r="D7" i="4" s="1"/>
  <c r="Y11" i="1"/>
  <c r="AF11" i="1" s="1"/>
  <c r="Y10" i="1"/>
  <c r="AB10" i="1" s="1"/>
  <c r="G5" i="4" s="1"/>
  <c r="Y9" i="1"/>
  <c r="AF9" i="1" s="1"/>
  <c r="Y8" i="1"/>
  <c r="AA8" i="1" s="1"/>
  <c r="F3" i="4" s="1"/>
  <c r="G130" i="4"/>
  <c r="D147" i="4"/>
  <c r="D144" i="4"/>
  <c r="G148" i="4"/>
  <c r="G145" i="4"/>
  <c r="D142" i="4"/>
  <c r="G127" i="4"/>
  <c r="D127" i="4"/>
  <c r="D125" i="4"/>
  <c r="D112" i="4"/>
  <c r="F134" i="4"/>
  <c r="F136" i="4"/>
  <c r="F146" i="4"/>
  <c r="F147" i="4"/>
  <c r="F148" i="4"/>
  <c r="F123" i="4"/>
  <c r="F125" i="4"/>
  <c r="F116" i="4"/>
  <c r="AA128" i="1"/>
  <c r="F78" i="4" s="1"/>
  <c r="AA140" i="1"/>
  <c r="F90" i="4" s="1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Y7" i="1"/>
  <c r="AB7" i="1" s="1"/>
  <c r="G2" i="4" s="1"/>
  <c r="D78" i="4"/>
  <c r="AC23" i="1"/>
  <c r="H18" i="4" s="1"/>
  <c r="AA93" i="1"/>
  <c r="F58" i="4" s="1"/>
  <c r="AC140" i="1"/>
  <c r="H90" i="4" s="1"/>
  <c r="AA26" i="1"/>
  <c r="F21" i="4" s="1"/>
  <c r="AF101" i="1"/>
  <c r="AF128" i="1"/>
  <c r="AF132" i="1"/>
  <c r="AF148" i="1"/>
  <c r="F120" i="4"/>
  <c r="AC97" i="1"/>
  <c r="H62" i="4" s="1"/>
  <c r="AC105" i="1"/>
  <c r="H70" i="4" s="1"/>
  <c r="D109" i="4"/>
  <c r="G137" i="4"/>
  <c r="AB128" i="1"/>
  <c r="G78" i="4" s="1"/>
  <c r="E127" i="4"/>
  <c r="F110" i="4"/>
  <c r="G103" i="4"/>
  <c r="F131" i="4"/>
  <c r="F141" i="4"/>
  <c r="D141" i="4"/>
  <c r="F121" i="4"/>
  <c r="G144" i="4"/>
  <c r="F144" i="4"/>
  <c r="E131" i="4"/>
  <c r="E130" i="4"/>
  <c r="E108" i="4"/>
  <c r="F112" i="4"/>
  <c r="AC148" i="1"/>
  <c r="H98" i="4" s="1"/>
  <c r="D50" i="4"/>
  <c r="AB101" i="1"/>
  <c r="G66" i="4" s="1"/>
  <c r="F129" i="4"/>
  <c r="E129" i="4"/>
  <c r="G116" i="4"/>
  <c r="G111" i="4"/>
  <c r="H120" i="4"/>
  <c r="H127" i="4"/>
  <c r="H131" i="4"/>
  <c r="H111" i="4"/>
  <c r="H147" i="4"/>
  <c r="H125" i="4"/>
  <c r="H112" i="4"/>
  <c r="H129" i="4"/>
  <c r="H143" i="4"/>
  <c r="H116" i="4"/>
  <c r="H108" i="4"/>
  <c r="Z97" i="1"/>
  <c r="E62" i="4" s="1"/>
  <c r="AF98" i="1"/>
  <c r="AA97" i="1"/>
  <c r="F62" i="4" s="1"/>
  <c r="AB97" i="1"/>
  <c r="G62" i="4" s="1"/>
  <c r="AA15" i="1"/>
  <c r="F10" i="4" s="1"/>
  <c r="G136" i="4"/>
  <c r="H136" i="4"/>
  <c r="H139" i="4"/>
  <c r="D139" i="4"/>
  <c r="F130" i="4"/>
  <c r="H137" i="4"/>
  <c r="F137" i="4"/>
  <c r="E137" i="4"/>
  <c r="G133" i="4"/>
  <c r="H128" i="4"/>
  <c r="E134" i="4"/>
  <c r="G134" i="4"/>
  <c r="D134" i="4"/>
  <c r="E138" i="4"/>
  <c r="D130" i="4"/>
  <c r="H130" i="4"/>
  <c r="G131" i="4"/>
  <c r="G128" i="4"/>
  <c r="D137" i="4"/>
  <c r="F135" i="4"/>
  <c r="H135" i="4"/>
  <c r="H141" i="4"/>
  <c r="G141" i="4"/>
  <c r="E146" i="4"/>
  <c r="D121" i="4"/>
  <c r="H122" i="4"/>
  <c r="F122" i="4"/>
  <c r="E121" i="4"/>
  <c r="G122" i="4"/>
  <c r="E122" i="4"/>
  <c r="H121" i="4"/>
  <c r="H106" i="4"/>
  <c r="D106" i="4"/>
  <c r="Z63" i="1"/>
  <c r="E43" i="4" s="1"/>
  <c r="AC51" i="1"/>
  <c r="H31" i="4" s="1"/>
  <c r="AF66" i="1"/>
  <c r="AF59" i="1"/>
  <c r="AA66" i="1"/>
  <c r="F46" i="4" s="1"/>
  <c r="AC66" i="1"/>
  <c r="H46" i="4" s="1"/>
  <c r="Z59" i="1"/>
  <c r="E39" i="4" s="1"/>
  <c r="AA63" i="1"/>
  <c r="F43" i="4" s="1"/>
  <c r="AF15" i="1"/>
  <c r="AC15" i="1"/>
  <c r="H10" i="4" s="1"/>
  <c r="D14" i="4"/>
  <c r="Z15" i="1"/>
  <c r="E10" i="4" s="1"/>
  <c r="AA19" i="1"/>
  <c r="F14" i="4" s="1"/>
  <c r="AA132" i="1"/>
  <c r="F82" i="4" s="1"/>
  <c r="AB144" i="1"/>
  <c r="G94" i="4" s="1"/>
  <c r="Z148" i="1"/>
  <c r="E98" i="4" s="1"/>
  <c r="AC136" i="1"/>
  <c r="H86" i="4" s="1"/>
  <c r="AF136" i="1"/>
  <c r="Z136" i="1"/>
  <c r="E86" i="4" s="1"/>
  <c r="D90" i="4"/>
  <c r="Z140" i="1"/>
  <c r="E90" i="4" s="1"/>
  <c r="AA148" i="1"/>
  <c r="F98" i="4" s="1"/>
  <c r="D70" i="4"/>
  <c r="AA105" i="1"/>
  <c r="F70" i="4" s="1"/>
  <c r="AA109" i="1"/>
  <c r="F74" i="4" s="1"/>
  <c r="Z107" i="1"/>
  <c r="E72" i="4" s="1"/>
  <c r="D34" i="4"/>
  <c r="D27" i="4"/>
  <c r="AB50" i="1"/>
  <c r="G30" i="4" s="1"/>
  <c r="AC54" i="1"/>
  <c r="H34" i="4" s="1"/>
  <c r="AF62" i="1"/>
  <c r="AB54" i="1"/>
  <c r="G34" i="4" s="1"/>
  <c r="D39" i="4"/>
  <c r="AC59" i="1"/>
  <c r="H39" i="4" s="1"/>
  <c r="AA70" i="1"/>
  <c r="F50" i="4" s="1"/>
  <c r="AC70" i="1"/>
  <c r="H50" i="4" s="1"/>
  <c r="AA16" i="1"/>
  <c r="F11" i="4" s="1"/>
  <c r="E136" i="4"/>
  <c r="E132" i="4"/>
  <c r="H142" i="4"/>
  <c r="F142" i="4"/>
  <c r="H138" i="4"/>
  <c r="G142" i="4"/>
  <c r="G140" i="4"/>
  <c r="H149" i="4"/>
  <c r="H145" i="4"/>
  <c r="D149" i="4"/>
  <c r="G147" i="4"/>
  <c r="Z93" i="1"/>
  <c r="E58" i="4" s="1"/>
  <c r="E116" i="4"/>
  <c r="E112" i="4"/>
  <c r="F108" i="4"/>
  <c r="H117" i="4"/>
  <c r="H115" i="4"/>
  <c r="F106" i="4"/>
  <c r="F117" i="4"/>
  <c r="G115" i="4"/>
  <c r="H103" i="4"/>
  <c r="E103" i="4"/>
  <c r="G105" i="4"/>
  <c r="E117" i="4"/>
  <c r="AC11" i="1"/>
  <c r="H6" i="4" s="1"/>
  <c r="AF23" i="1"/>
  <c r="D117" i="4"/>
  <c r="E107" i="4"/>
  <c r="H107" i="4"/>
  <c r="G107" i="4"/>
  <c r="H105" i="4"/>
  <c r="D105" i="4"/>
  <c r="G110" i="4"/>
  <c r="F111" i="4"/>
  <c r="D111" i="4"/>
  <c r="G102" i="4"/>
  <c r="AC19" i="1"/>
  <c r="H14" i="4" s="1"/>
  <c r="AB23" i="1"/>
  <c r="G18" i="4" s="1"/>
  <c r="AF19" i="1"/>
  <c r="Z11" i="1"/>
  <c r="E6" i="4" s="1"/>
  <c r="AA11" i="1"/>
  <c r="F6" i="4" s="1"/>
  <c r="AB11" i="1"/>
  <c r="G6" i="4" s="1"/>
  <c r="D102" i="4"/>
  <c r="E102" i="4"/>
  <c r="AA150" i="1" l="1"/>
  <c r="F100" i="4" s="1"/>
  <c r="Z48" i="1"/>
  <c r="E28" i="4" s="1"/>
  <c r="AC14" i="1"/>
  <c r="H9" i="4" s="1"/>
  <c r="D28" i="4"/>
  <c r="AC146" i="1"/>
  <c r="H96" i="4" s="1"/>
  <c r="Z111" i="1"/>
  <c r="E76" i="4" s="1"/>
  <c r="AC29" i="1"/>
  <c r="H24" i="4" s="1"/>
  <c r="Z146" i="1"/>
  <c r="E96" i="4" s="1"/>
  <c r="D69" i="4"/>
  <c r="Z88" i="1"/>
  <c r="E53" i="4" s="1"/>
  <c r="AB65" i="1"/>
  <c r="G45" i="4" s="1"/>
  <c r="AC10" i="1"/>
  <c r="H5" i="4" s="1"/>
  <c r="AC30" i="1"/>
  <c r="H25" i="4" s="1"/>
  <c r="V128" i="1"/>
  <c r="D5" i="4"/>
  <c r="AB14" i="1"/>
  <c r="G9" i="4" s="1"/>
  <c r="AA131" i="1"/>
  <c r="F81" i="4" s="1"/>
  <c r="Z131" i="1"/>
  <c r="E81" i="4" s="1"/>
  <c r="AF104" i="1"/>
  <c r="T10" i="1"/>
  <c r="D25" i="4"/>
  <c r="Z143" i="1"/>
  <c r="E93" i="4" s="1"/>
  <c r="D77" i="4"/>
  <c r="V66" i="1"/>
  <c r="AF65" i="1"/>
  <c r="AA104" i="1"/>
  <c r="F69" i="4" s="1"/>
  <c r="D49" i="4"/>
  <c r="AF22" i="1"/>
  <c r="V89" i="1"/>
  <c r="Z25" i="1"/>
  <c r="E20" i="4" s="1"/>
  <c r="AA21" i="1"/>
  <c r="F16" i="4" s="1"/>
  <c r="AB20" i="1"/>
  <c r="G15" i="4" s="1"/>
  <c r="AF20" i="1"/>
  <c r="AB59" i="1"/>
  <c r="G39" i="4" s="1"/>
  <c r="D46" i="4"/>
  <c r="V28" i="1"/>
  <c r="V50" i="1"/>
  <c r="U151" i="1"/>
  <c r="AA17" i="1"/>
  <c r="F12" i="4" s="1"/>
  <c r="AF21" i="1"/>
  <c r="Z137" i="1"/>
  <c r="E87" i="4" s="1"/>
  <c r="AB13" i="1"/>
  <c r="G8" i="4" s="1"/>
  <c r="AB48" i="1"/>
  <c r="G28" i="4" s="1"/>
  <c r="V12" i="1"/>
  <c r="U96" i="1"/>
  <c r="U135" i="1"/>
  <c r="AF56" i="1"/>
  <c r="AA106" i="1"/>
  <c r="F71" i="4" s="1"/>
  <c r="AF137" i="1"/>
  <c r="AA48" i="1"/>
  <c r="F28" i="4" s="1"/>
  <c r="AF102" i="1"/>
  <c r="T26" i="1"/>
  <c r="U57" i="1"/>
  <c r="V105" i="1"/>
  <c r="V144" i="1"/>
  <c r="Z23" i="1"/>
  <c r="E18" i="4" s="1"/>
  <c r="D63" i="4"/>
  <c r="AB16" i="1"/>
  <c r="G11" i="4" s="1"/>
  <c r="Z31" i="1"/>
  <c r="E26" i="4" s="1"/>
  <c r="D79" i="4"/>
  <c r="AC137" i="1"/>
  <c r="H87" i="4" s="1"/>
  <c r="AA129" i="1"/>
  <c r="F79" i="4" s="1"/>
  <c r="AA102" i="1"/>
  <c r="F67" i="4" s="1"/>
  <c r="AB110" i="1"/>
  <c r="G75" i="4" s="1"/>
  <c r="T22" i="1"/>
  <c r="V24" i="1"/>
  <c r="T47" i="1"/>
  <c r="U69" i="1"/>
  <c r="U53" i="1"/>
  <c r="V62" i="1"/>
  <c r="U108" i="1"/>
  <c r="U92" i="1"/>
  <c r="V101" i="1"/>
  <c r="U147" i="1"/>
  <c r="U131" i="1"/>
  <c r="V140" i="1"/>
  <c r="Z16" i="1"/>
  <c r="E11" i="4" s="1"/>
  <c r="D55" i="4"/>
  <c r="AF27" i="1"/>
  <c r="AB98" i="1"/>
  <c r="G63" i="4" s="1"/>
  <c r="D87" i="4"/>
  <c r="AC102" i="1"/>
  <c r="H67" i="4" s="1"/>
  <c r="AC110" i="1"/>
  <c r="H75" i="4" s="1"/>
  <c r="AF48" i="1"/>
  <c r="AB66" i="1"/>
  <c r="G46" i="4" s="1"/>
  <c r="T18" i="1"/>
  <c r="V20" i="1"/>
  <c r="U65" i="1"/>
  <c r="U49" i="1"/>
  <c r="V58" i="1"/>
  <c r="U104" i="1"/>
  <c r="U88" i="1"/>
  <c r="V97" i="1"/>
  <c r="U143" i="1"/>
  <c r="V127" i="1"/>
  <c r="V136" i="1"/>
  <c r="AA23" i="1"/>
  <c r="F18" i="4" s="1"/>
  <c r="AC16" i="1"/>
  <c r="H11" i="4" s="1"/>
  <c r="D22" i="4"/>
  <c r="D11" i="4"/>
  <c r="AB137" i="1"/>
  <c r="G87" i="4" s="1"/>
  <c r="AC98" i="1"/>
  <c r="H63" i="4" s="1"/>
  <c r="AB90" i="1"/>
  <c r="G55" i="4" s="1"/>
  <c r="T30" i="1"/>
  <c r="T14" i="1"/>
  <c r="V16" i="1"/>
  <c r="U61" i="1"/>
  <c r="V70" i="1"/>
  <c r="V54" i="1"/>
  <c r="U100" i="1"/>
  <c r="V109" i="1"/>
  <c r="V93" i="1"/>
  <c r="U139" i="1"/>
  <c r="V148" i="1"/>
  <c r="V132" i="1"/>
  <c r="AA57" i="1"/>
  <c r="F37" i="4" s="1"/>
  <c r="Z57" i="1"/>
  <c r="E37" i="4" s="1"/>
  <c r="D37" i="4"/>
  <c r="AC67" i="1"/>
  <c r="H47" i="4" s="1"/>
  <c r="D47" i="4"/>
  <c r="AF67" i="1"/>
  <c r="AA67" i="1"/>
  <c r="F47" i="4" s="1"/>
  <c r="V9" i="1"/>
  <c r="T9" i="1"/>
  <c r="V13" i="1"/>
  <c r="T13" i="1"/>
  <c r="V17" i="1"/>
  <c r="T17" i="1"/>
  <c r="V21" i="1"/>
  <c r="T21" i="1"/>
  <c r="V25" i="1"/>
  <c r="T25" i="1"/>
  <c r="V29" i="1"/>
  <c r="T29" i="1"/>
  <c r="V48" i="1"/>
  <c r="U48" i="1"/>
  <c r="V52" i="1"/>
  <c r="U52" i="1"/>
  <c r="V56" i="1"/>
  <c r="U56" i="1"/>
  <c r="V60" i="1"/>
  <c r="U60" i="1"/>
  <c r="V64" i="1"/>
  <c r="U64" i="1"/>
  <c r="V68" i="1"/>
  <c r="U68" i="1"/>
  <c r="T87" i="1"/>
  <c r="V87" i="1"/>
  <c r="V91" i="1"/>
  <c r="U91" i="1"/>
  <c r="V95" i="1"/>
  <c r="U95" i="1"/>
  <c r="V99" i="1"/>
  <c r="U99" i="1"/>
  <c r="V103" i="1"/>
  <c r="U103" i="1"/>
  <c r="V107" i="1"/>
  <c r="U107" i="1"/>
  <c r="V111" i="1"/>
  <c r="U111" i="1"/>
  <c r="V130" i="1"/>
  <c r="U130" i="1"/>
  <c r="V134" i="1"/>
  <c r="U134" i="1"/>
  <c r="V138" i="1"/>
  <c r="U138" i="1"/>
  <c r="V142" i="1"/>
  <c r="U142" i="1"/>
  <c r="V146" i="1"/>
  <c r="U146" i="1"/>
  <c r="V150" i="1"/>
  <c r="U150" i="1"/>
  <c r="U17" i="1"/>
  <c r="T56" i="1"/>
  <c r="T107" i="1"/>
  <c r="T91" i="1"/>
  <c r="T142" i="1"/>
  <c r="AB68" i="1"/>
  <c r="G48" i="4" s="1"/>
  <c r="D48" i="4"/>
  <c r="AA68" i="1"/>
  <c r="F48" i="4" s="1"/>
  <c r="AA13" i="1"/>
  <c r="F8" i="4" s="1"/>
  <c r="AF13" i="1"/>
  <c r="AC91" i="1"/>
  <c r="H56" i="4" s="1"/>
  <c r="AB91" i="1"/>
  <c r="G56" i="4" s="1"/>
  <c r="AF91" i="1"/>
  <c r="AC21" i="1"/>
  <c r="H16" i="4" s="1"/>
  <c r="AC68" i="1"/>
  <c r="H48" i="4" s="1"/>
  <c r="Z67" i="1"/>
  <c r="E47" i="4" s="1"/>
  <c r="AF50" i="1"/>
  <c r="Z50" i="1"/>
  <c r="E30" i="4" s="1"/>
  <c r="AA91" i="1"/>
  <c r="F56" i="4" s="1"/>
  <c r="D56" i="4"/>
  <c r="D96" i="4"/>
  <c r="U25" i="1"/>
  <c r="U9" i="1"/>
  <c r="T64" i="1"/>
  <c r="T48" i="1"/>
  <c r="T99" i="1"/>
  <c r="T150" i="1"/>
  <c r="T134" i="1"/>
  <c r="AF68" i="1"/>
  <c r="AF146" i="1"/>
  <c r="AF57" i="1"/>
  <c r="AA146" i="1"/>
  <c r="F96" i="4" s="1"/>
  <c r="AA98" i="1"/>
  <c r="F63" i="4" s="1"/>
  <c r="AB102" i="1"/>
  <c r="G67" i="4" s="1"/>
  <c r="AB94" i="1"/>
  <c r="G59" i="4" s="1"/>
  <c r="U28" i="1"/>
  <c r="U24" i="1"/>
  <c r="U20" i="1"/>
  <c r="U16" i="1"/>
  <c r="U12" i="1"/>
  <c r="V31" i="1"/>
  <c r="V27" i="1"/>
  <c r="V23" i="1"/>
  <c r="V19" i="1"/>
  <c r="V15" i="1"/>
  <c r="V11" i="1"/>
  <c r="T71" i="1"/>
  <c r="T67" i="1"/>
  <c r="T63" i="1"/>
  <c r="T59" i="1"/>
  <c r="T55" i="1"/>
  <c r="T51" i="1"/>
  <c r="U47" i="1"/>
  <c r="V69" i="1"/>
  <c r="V65" i="1"/>
  <c r="V61" i="1"/>
  <c r="V57" i="1"/>
  <c r="V53" i="1"/>
  <c r="V49" i="1"/>
  <c r="T110" i="1"/>
  <c r="T106" i="1"/>
  <c r="T102" i="1"/>
  <c r="T98" i="1"/>
  <c r="T94" i="1"/>
  <c r="T90" i="1"/>
  <c r="V108" i="1"/>
  <c r="V104" i="1"/>
  <c r="V100" i="1"/>
  <c r="V96" i="1"/>
  <c r="V92" i="1"/>
  <c r="V88" i="1"/>
  <c r="T149" i="1"/>
  <c r="T145" i="1"/>
  <c r="T141" i="1"/>
  <c r="T137" i="1"/>
  <c r="T133" i="1"/>
  <c r="T129" i="1"/>
  <c r="V151" i="1"/>
  <c r="V147" i="1"/>
  <c r="V143" i="1"/>
  <c r="V139" i="1"/>
  <c r="V135" i="1"/>
  <c r="V131" i="1"/>
  <c r="AF71" i="1"/>
  <c r="D67" i="4"/>
  <c r="D75" i="4"/>
  <c r="U31" i="1"/>
  <c r="U27" i="1"/>
  <c r="U23" i="1"/>
  <c r="U19" i="1"/>
  <c r="U15" i="1"/>
  <c r="U11" i="1"/>
  <c r="V30" i="1"/>
  <c r="V26" i="1"/>
  <c r="V22" i="1"/>
  <c r="V18" i="1"/>
  <c r="V14" i="1"/>
  <c r="V10" i="1"/>
  <c r="T70" i="1"/>
  <c r="T66" i="1"/>
  <c r="T62" i="1"/>
  <c r="T58" i="1"/>
  <c r="T54" i="1"/>
  <c r="T50" i="1"/>
  <c r="U71" i="1"/>
  <c r="U67" i="1"/>
  <c r="U63" i="1"/>
  <c r="U59" i="1"/>
  <c r="U55" i="1"/>
  <c r="U51" i="1"/>
  <c r="T109" i="1"/>
  <c r="T105" i="1"/>
  <c r="T101" i="1"/>
  <c r="T97" i="1"/>
  <c r="T93" i="1"/>
  <c r="T89" i="1"/>
  <c r="U110" i="1"/>
  <c r="U106" i="1"/>
  <c r="U102" i="1"/>
  <c r="U98" i="1"/>
  <c r="U94" i="1"/>
  <c r="U90" i="1"/>
  <c r="T127" i="1"/>
  <c r="T148" i="1"/>
  <c r="T144" i="1"/>
  <c r="T140" i="1"/>
  <c r="T136" i="1"/>
  <c r="T132" i="1"/>
  <c r="T128" i="1"/>
  <c r="U149" i="1"/>
  <c r="U145" i="1"/>
  <c r="U141" i="1"/>
  <c r="U137" i="1"/>
  <c r="U133" i="1"/>
  <c r="U129" i="1"/>
  <c r="V8" i="1"/>
  <c r="U8" i="1"/>
  <c r="C44" i="1"/>
  <c r="J7" i="28"/>
  <c r="F22" i="28" s="1"/>
  <c r="V7" i="1"/>
  <c r="T7" i="1"/>
  <c r="Z7" i="1"/>
  <c r="E2" i="4" s="1"/>
  <c r="D2" i="4"/>
  <c r="AB4" i="1"/>
  <c r="AC4" i="1"/>
  <c r="AC7" i="1" s="1"/>
  <c r="H2" i="4" s="1"/>
  <c r="W20" i="1"/>
  <c r="X20" i="1" s="1"/>
  <c r="C15" i="4" s="1"/>
  <c r="W98" i="1"/>
  <c r="X98" i="1" s="1"/>
  <c r="C63" i="4" s="1"/>
  <c r="W71" i="1"/>
  <c r="X71" i="1" s="1"/>
  <c r="C51" i="4" s="1"/>
  <c r="W137" i="1"/>
  <c r="X137" i="1" s="1"/>
  <c r="C87" i="4" s="1"/>
  <c r="W111" i="1"/>
  <c r="X111" i="1" s="1"/>
  <c r="C76" i="4" s="1"/>
  <c r="W59" i="1"/>
  <c r="X59" i="1" s="1"/>
  <c r="C39" i="4" s="1"/>
  <c r="Z8" i="1"/>
  <c r="E3" i="4" s="1"/>
  <c r="D3" i="4"/>
  <c r="W110" i="1"/>
  <c r="X110" i="1" s="1"/>
  <c r="C75" i="4" s="1"/>
  <c r="W99" i="1"/>
  <c r="X99" i="1" s="1"/>
  <c r="C64" i="4" s="1"/>
  <c r="W151" i="1"/>
  <c r="X151" i="1" s="1"/>
  <c r="C101" i="4" s="1"/>
  <c r="Q56" i="4"/>
  <c r="R56" i="4" s="1"/>
  <c r="B146" i="4"/>
  <c r="N146" i="4" s="1"/>
  <c r="O146" i="4" s="1"/>
  <c r="Q120" i="4"/>
  <c r="R120" i="4" s="1"/>
  <c r="W148" i="1"/>
  <c r="X148" i="1" s="1"/>
  <c r="C98" i="4" s="1"/>
  <c r="W24" i="1"/>
  <c r="X24" i="1" s="1"/>
  <c r="C19" i="4" s="1"/>
  <c r="B88" i="4"/>
  <c r="N88" i="4" s="1"/>
  <c r="O88" i="4" s="1"/>
  <c r="W129" i="1"/>
  <c r="X129" i="1" s="1"/>
  <c r="C79" i="4" s="1"/>
  <c r="W67" i="1"/>
  <c r="X67" i="1" s="1"/>
  <c r="C47" i="4" s="1"/>
  <c r="W52" i="1"/>
  <c r="X52" i="1" s="1"/>
  <c r="C32" i="4" s="1"/>
  <c r="W50" i="1"/>
  <c r="X50" i="1" s="1"/>
  <c r="C30" i="4" s="1"/>
  <c r="W11" i="1"/>
  <c r="W133" i="1"/>
  <c r="X133" i="1" s="1"/>
  <c r="C83" i="4" s="1"/>
  <c r="W128" i="1"/>
  <c r="W31" i="1"/>
  <c r="X31" i="1" s="1"/>
  <c r="C26" i="4" s="1"/>
  <c r="W139" i="1"/>
  <c r="W136" i="1"/>
  <c r="W130" i="1"/>
  <c r="W63" i="1"/>
  <c r="X63" i="1" s="1"/>
  <c r="C43" i="4" s="1"/>
  <c r="W144" i="1"/>
  <c r="W23" i="1"/>
  <c r="X23" i="1" s="1"/>
  <c r="C18" i="4" s="1"/>
  <c r="W89" i="1"/>
  <c r="X89" i="1" s="1"/>
  <c r="C54" i="4" s="1"/>
  <c r="W54" i="1"/>
  <c r="X54" i="1" s="1"/>
  <c r="C34" i="4" s="1"/>
  <c r="W16" i="1"/>
  <c r="X16" i="1" s="1"/>
  <c r="C11" i="4" s="1"/>
  <c r="W147" i="1"/>
  <c r="W48" i="1"/>
  <c r="X48" i="1" s="1"/>
  <c r="C28" i="4" s="1"/>
  <c r="W94" i="1"/>
  <c r="X94" i="1" s="1"/>
  <c r="C59" i="4" s="1"/>
  <c r="W17" i="1"/>
  <c r="W87" i="1"/>
  <c r="X87" i="1" s="1"/>
  <c r="C52" i="4" s="1"/>
  <c r="W28" i="1"/>
  <c r="W91" i="1"/>
  <c r="X91" i="1" s="1"/>
  <c r="C56" i="4" s="1"/>
  <c r="W15" i="1"/>
  <c r="X15" i="1" s="1"/>
  <c r="C10" i="4" s="1"/>
  <c r="W143" i="1"/>
  <c r="W64" i="1"/>
  <c r="X64" i="1" s="1"/>
  <c r="C44" i="4" s="1"/>
  <c r="W60" i="1"/>
  <c r="X60" i="1" s="1"/>
  <c r="C40" i="4" s="1"/>
  <c r="W55" i="1"/>
  <c r="X55" i="1" s="1"/>
  <c r="C35" i="4" s="1"/>
  <c r="W140" i="1"/>
  <c r="W103" i="1"/>
  <c r="W13" i="1"/>
  <c r="W9" i="1"/>
  <c r="W106" i="1"/>
  <c r="AA144" i="1"/>
  <c r="F94" i="4" s="1"/>
  <c r="AF89" i="1"/>
  <c r="AA89" i="1"/>
  <c r="F54" i="4" s="1"/>
  <c r="C144" i="4"/>
  <c r="B84" i="4"/>
  <c r="Q84" i="4" s="1"/>
  <c r="R84" i="4" s="1"/>
  <c r="W134" i="1"/>
  <c r="G124" i="4"/>
  <c r="H124" i="4"/>
  <c r="D124" i="4"/>
  <c r="E124" i="4"/>
  <c r="Z22" i="1"/>
  <c r="E17" i="4" s="1"/>
  <c r="AF144" i="1"/>
  <c r="AB56" i="1"/>
  <c r="G36" i="4" s="1"/>
  <c r="AA7" i="1"/>
  <c r="F2" i="4" s="1"/>
  <c r="AF7" i="1"/>
  <c r="D17" i="4"/>
  <c r="AF64" i="1"/>
  <c r="AC149" i="1"/>
  <c r="H99" i="4" s="1"/>
  <c r="AB149" i="1"/>
  <c r="G99" i="4" s="1"/>
  <c r="AF149" i="1"/>
  <c r="F143" i="4"/>
  <c r="E143" i="4"/>
  <c r="C108" i="4"/>
  <c r="C129" i="4"/>
  <c r="AC22" i="1"/>
  <c r="H17" i="4" s="1"/>
  <c r="F105" i="4"/>
  <c r="G149" i="4"/>
  <c r="AF140" i="1"/>
  <c r="AC69" i="1"/>
  <c r="H49" i="4" s="1"/>
  <c r="Z104" i="1"/>
  <c r="E69" i="4" s="1"/>
  <c r="AB104" i="1"/>
  <c r="G69" i="4" s="1"/>
  <c r="Z130" i="1"/>
  <c r="E80" i="4" s="1"/>
  <c r="AF130" i="1"/>
  <c r="Z139" i="1"/>
  <c r="E89" i="4" s="1"/>
  <c r="AA139" i="1"/>
  <c r="F89" i="4" s="1"/>
  <c r="AB150" i="1"/>
  <c r="G100" i="4" s="1"/>
  <c r="D100" i="4"/>
  <c r="AF150" i="1"/>
  <c r="G106" i="4"/>
  <c r="E106" i="4"/>
  <c r="E126" i="4"/>
  <c r="H144" i="4"/>
  <c r="E144" i="4"/>
  <c r="E149" i="4"/>
  <c r="C140" i="4"/>
  <c r="B148" i="4"/>
  <c r="N148" i="4" s="1"/>
  <c r="O148" i="4" s="1"/>
  <c r="B67" i="4"/>
  <c r="N67" i="4" s="1"/>
  <c r="O67" i="4" s="1"/>
  <c r="W102" i="1"/>
  <c r="B7" i="4"/>
  <c r="N7" i="4" s="1"/>
  <c r="O7" i="4" s="1"/>
  <c r="W12" i="1"/>
  <c r="D36" i="4"/>
  <c r="AA56" i="1"/>
  <c r="F36" i="4" s="1"/>
  <c r="Z56" i="1"/>
  <c r="E36" i="4" s="1"/>
  <c r="F109" i="4"/>
  <c r="H109" i="4"/>
  <c r="AA135" i="1"/>
  <c r="F85" i="4" s="1"/>
  <c r="W56" i="1"/>
  <c r="X56" i="1" s="1"/>
  <c r="C36" i="4" s="1"/>
  <c r="AC61" i="1"/>
  <c r="H41" i="4" s="1"/>
  <c r="AF8" i="1"/>
  <c r="AB8" i="1"/>
  <c r="G3" i="4" s="1"/>
  <c r="AA29" i="1"/>
  <c r="F24" i="4" s="1"/>
  <c r="AB29" i="1"/>
  <c r="G24" i="4" s="1"/>
  <c r="AA52" i="1"/>
  <c r="F32" i="4" s="1"/>
  <c r="Z52" i="1"/>
  <c r="E32" i="4" s="1"/>
  <c r="AB106" i="1"/>
  <c r="G71" i="4" s="1"/>
  <c r="AF106" i="1"/>
  <c r="D107" i="4"/>
  <c r="C120" i="4"/>
  <c r="C143" i="4"/>
  <c r="G118" i="4"/>
  <c r="D118" i="4"/>
  <c r="B130" i="4"/>
  <c r="Q130" i="4" s="1"/>
  <c r="R130" i="4" s="1"/>
  <c r="B95" i="4"/>
  <c r="Q95" i="4" s="1"/>
  <c r="R95" i="4" s="1"/>
  <c r="W145" i="1"/>
  <c r="D54" i="4"/>
  <c r="F114" i="4"/>
  <c r="G114" i="4"/>
  <c r="E114" i="4"/>
  <c r="H114" i="4"/>
  <c r="Z135" i="1"/>
  <c r="E85" i="4" s="1"/>
  <c r="H148" i="4"/>
  <c r="D148" i="4"/>
  <c r="C107" i="4"/>
  <c r="C123" i="4"/>
  <c r="E119" i="4"/>
  <c r="AC64" i="1"/>
  <c r="H44" i="4" s="1"/>
  <c r="F118" i="4"/>
  <c r="AC17" i="1"/>
  <c r="H12" i="4" s="1"/>
  <c r="Z17" i="1"/>
  <c r="E12" i="4" s="1"/>
  <c r="AF17" i="1"/>
  <c r="D12" i="4"/>
  <c r="D31" i="4"/>
  <c r="Z51" i="1"/>
  <c r="E31" i="4" s="1"/>
  <c r="AB51" i="1"/>
  <c r="G31" i="4" s="1"/>
  <c r="AF51" i="1"/>
  <c r="AA51" i="1"/>
  <c r="F31" i="4" s="1"/>
  <c r="Z69" i="1"/>
  <c r="E49" i="4" s="1"/>
  <c r="AB69" i="1"/>
  <c r="G49" i="4" s="1"/>
  <c r="C114" i="4"/>
  <c r="H119" i="4"/>
  <c r="H126" i="4"/>
  <c r="D126" i="4"/>
  <c r="AF70" i="1"/>
  <c r="Z70" i="1"/>
  <c r="E50" i="4" s="1"/>
  <c r="D82" i="4"/>
  <c r="AC132" i="1"/>
  <c r="H82" i="4" s="1"/>
  <c r="Z150" i="1"/>
  <c r="E100" i="4" s="1"/>
  <c r="AC130" i="1"/>
  <c r="H80" i="4" s="1"/>
  <c r="AB19" i="1"/>
  <c r="G14" i="4" s="1"/>
  <c r="Z19" i="1"/>
  <c r="E14" i="4" s="1"/>
  <c r="G119" i="4"/>
  <c r="AC144" i="1"/>
  <c r="H94" i="4" s="1"/>
  <c r="AA149" i="1"/>
  <c r="F99" i="4" s="1"/>
  <c r="AF69" i="1"/>
  <c r="AB30" i="1"/>
  <c r="G25" i="4" s="1"/>
  <c r="AF30" i="1"/>
  <c r="Z30" i="1"/>
  <c r="E25" i="4" s="1"/>
  <c r="Z53" i="1"/>
  <c r="E33" i="4" s="1"/>
  <c r="D33" i="4"/>
  <c r="AC53" i="1"/>
  <c r="H33" i="4" s="1"/>
  <c r="AA53" i="1"/>
  <c r="F33" i="4" s="1"/>
  <c r="AF53" i="1"/>
  <c r="AB62" i="1"/>
  <c r="G42" i="4" s="1"/>
  <c r="AC62" i="1"/>
  <c r="H42" i="4" s="1"/>
  <c r="AA62" i="1"/>
  <c r="F42" i="4" s="1"/>
  <c r="Z62" i="1"/>
  <c r="E42" i="4" s="1"/>
  <c r="AC96" i="1"/>
  <c r="H61" i="4" s="1"/>
  <c r="AF96" i="1"/>
  <c r="AA96" i="1"/>
  <c r="F61" i="4" s="1"/>
  <c r="Z96" i="1"/>
  <c r="E61" i="4" s="1"/>
  <c r="AB96" i="1"/>
  <c r="G61" i="4" s="1"/>
  <c r="AF107" i="1"/>
  <c r="AA107" i="1"/>
  <c r="F72" i="4" s="1"/>
  <c r="AC107" i="1"/>
  <c r="H72" i="4" s="1"/>
  <c r="D72" i="4"/>
  <c r="AB107" i="1"/>
  <c r="G72" i="4" s="1"/>
  <c r="Z133" i="1"/>
  <c r="E83" i="4" s="1"/>
  <c r="AC133" i="1"/>
  <c r="H83" i="4" s="1"/>
  <c r="F145" i="4"/>
  <c r="Z109" i="1"/>
  <c r="E74" i="4" s="1"/>
  <c r="AB109" i="1"/>
  <c r="G74" i="4" s="1"/>
  <c r="AC135" i="1"/>
  <c r="H85" i="4" s="1"/>
  <c r="AF135" i="1"/>
  <c r="AB135" i="1"/>
  <c r="G85" i="4" s="1"/>
  <c r="F113" i="4"/>
  <c r="D113" i="4"/>
  <c r="H113" i="4"/>
  <c r="G113" i="4"/>
  <c r="E113" i="4"/>
  <c r="C105" i="4"/>
  <c r="Z64" i="1"/>
  <c r="E44" i="4" s="1"/>
  <c r="AB64" i="1"/>
  <c r="G44" i="4" s="1"/>
  <c r="B118" i="4"/>
  <c r="N118" i="4" s="1"/>
  <c r="O118" i="4" s="1"/>
  <c r="D74" i="4"/>
  <c r="W107" i="1"/>
  <c r="AC109" i="1"/>
  <c r="H74" i="4" s="1"/>
  <c r="G104" i="4"/>
  <c r="F104" i="4"/>
  <c r="H104" i="4"/>
  <c r="W68" i="1"/>
  <c r="X68" i="1" s="1"/>
  <c r="C48" i="4" s="1"/>
  <c r="AA22" i="1"/>
  <c r="F17" i="4" s="1"/>
  <c r="AA27" i="1"/>
  <c r="F22" i="4" s="1"/>
  <c r="AB27" i="1"/>
  <c r="G22" i="4" s="1"/>
  <c r="AC27" i="1"/>
  <c r="H22" i="4" s="1"/>
  <c r="AB60" i="1"/>
  <c r="G40" i="4" s="1"/>
  <c r="D40" i="4"/>
  <c r="Z94" i="1"/>
  <c r="E59" i="4" s="1"/>
  <c r="AF94" i="1"/>
  <c r="AC94" i="1"/>
  <c r="H59" i="4" s="1"/>
  <c r="G126" i="4"/>
  <c r="F126" i="4"/>
  <c r="F138" i="4"/>
  <c r="D138" i="4"/>
  <c r="C135" i="4"/>
  <c r="W95" i="1"/>
  <c r="X95" i="1" s="1"/>
  <c r="C60" i="4" s="1"/>
  <c r="G139" i="4"/>
  <c r="F139" i="4"/>
  <c r="E139" i="4"/>
  <c r="C141" i="4"/>
  <c r="AB70" i="1"/>
  <c r="G50" i="4" s="1"/>
  <c r="E104" i="4"/>
  <c r="D119" i="4"/>
  <c r="D132" i="4"/>
  <c r="D104" i="4"/>
  <c r="G143" i="4"/>
  <c r="H132" i="4"/>
  <c r="D59" i="4"/>
  <c r="D94" i="4"/>
  <c r="AC106" i="1"/>
  <c r="H71" i="4" s="1"/>
  <c r="D99" i="4"/>
  <c r="Z10" i="1"/>
  <c r="E5" i="4" s="1"/>
  <c r="AA10" i="1"/>
  <c r="F5" i="4" s="1"/>
  <c r="AF10" i="1"/>
  <c r="AA20" i="1"/>
  <c r="F15" i="4" s="1"/>
  <c r="AC20" i="1"/>
  <c r="H15" i="4" s="1"/>
  <c r="D15" i="4"/>
  <c r="AA31" i="1"/>
  <c r="F26" i="4" s="1"/>
  <c r="AB31" i="1"/>
  <c r="G26" i="4" s="1"/>
  <c r="D26" i="4"/>
  <c r="AF31" i="1"/>
  <c r="AA54" i="1"/>
  <c r="F34" i="4" s="1"/>
  <c r="AF54" i="1"/>
  <c r="AB88" i="1"/>
  <c r="G53" i="4" s="1"/>
  <c r="AC88" i="1"/>
  <c r="H53" i="4" s="1"/>
  <c r="D53" i="4"/>
  <c r="AA88" i="1"/>
  <c r="F53" i="4" s="1"/>
  <c r="D62" i="4"/>
  <c r="AF97" i="1"/>
  <c r="AC134" i="1"/>
  <c r="H84" i="4" s="1"/>
  <c r="Z134" i="1"/>
  <c r="E84" i="4" s="1"/>
  <c r="AA143" i="1"/>
  <c r="F93" i="4" s="1"/>
  <c r="AF143" i="1"/>
  <c r="AB143" i="1"/>
  <c r="G93" i="4" s="1"/>
  <c r="AC143" i="1"/>
  <c r="H93" i="4" s="1"/>
  <c r="D123" i="4"/>
  <c r="G123" i="4"/>
  <c r="H123" i="4"/>
  <c r="D128" i="4"/>
  <c r="E128" i="4"/>
  <c r="F128" i="4"/>
  <c r="E133" i="4"/>
  <c r="D133" i="4"/>
  <c r="H133" i="4"/>
  <c r="D140" i="4"/>
  <c r="H140" i="4"/>
  <c r="F140" i="4"/>
  <c r="D8" i="4"/>
  <c r="AC13" i="1"/>
  <c r="H8" i="4" s="1"/>
  <c r="Z65" i="1"/>
  <c r="E45" i="4" s="1"/>
  <c r="D45" i="4"/>
  <c r="D9" i="4"/>
  <c r="AF14" i="1"/>
  <c r="AA101" i="1"/>
  <c r="F66" i="4" s="1"/>
  <c r="D66" i="4"/>
  <c r="Z145" i="1"/>
  <c r="E95" i="4" s="1"/>
  <c r="D95" i="4"/>
  <c r="AF145" i="1"/>
  <c r="C111" i="4"/>
  <c r="C147" i="4"/>
  <c r="G135" i="4"/>
  <c r="G120" i="4"/>
  <c r="AF111" i="1"/>
  <c r="D136" i="4"/>
  <c r="C132" i="4"/>
  <c r="C137" i="4"/>
  <c r="AC65" i="1"/>
  <c r="H45" i="4" s="1"/>
  <c r="AA145" i="1"/>
  <c r="F95" i="4" s="1"/>
  <c r="AB57" i="1"/>
  <c r="G37" i="4" s="1"/>
  <c r="AC101" i="1"/>
  <c r="H66" i="4" s="1"/>
  <c r="D120" i="4"/>
  <c r="AF110" i="1"/>
  <c r="AA110" i="1"/>
  <c r="F75" i="4" s="1"/>
  <c r="G146" i="4"/>
  <c r="AB15" i="1"/>
  <c r="G10" i="4" s="1"/>
  <c r="D10" i="4"/>
  <c r="G112" i="4"/>
  <c r="E125" i="4"/>
  <c r="C117" i="4"/>
  <c r="C126" i="4"/>
  <c r="AA14" i="1"/>
  <c r="F9" i="4" s="1"/>
  <c r="AC145" i="1"/>
  <c r="H95" i="4" s="1"/>
  <c r="AC57" i="1"/>
  <c r="H37" i="4" s="1"/>
  <c r="D146" i="4"/>
  <c r="H146" i="4"/>
  <c r="Z101" i="1"/>
  <c r="E66" i="4" s="1"/>
  <c r="E135" i="4"/>
  <c r="AC50" i="1"/>
  <c r="H30" i="4" s="1"/>
  <c r="D30" i="4"/>
  <c r="C102" i="4"/>
  <c r="C138" i="4"/>
  <c r="W100" i="1"/>
  <c r="W30" i="1"/>
  <c r="X30" i="1" s="1"/>
  <c r="C25" i="4" s="1"/>
  <c r="W69" i="1"/>
  <c r="X69" i="1" s="1"/>
  <c r="C49" i="4" s="1"/>
  <c r="W150" i="1"/>
  <c r="W49" i="1"/>
  <c r="X49" i="1" s="1"/>
  <c r="C29" i="4" s="1"/>
  <c r="Z24" i="1"/>
  <c r="E19" i="4" s="1"/>
  <c r="D23" i="4"/>
  <c r="Z9" i="1"/>
  <c r="E4" i="4" s="1"/>
  <c r="AF18" i="1"/>
  <c r="D16" i="4"/>
  <c r="AC89" i="1"/>
  <c r="H54" i="4" s="1"/>
  <c r="AC127" i="1"/>
  <c r="H77" i="4" s="1"/>
  <c r="Z127" i="1"/>
  <c r="E77" i="4" s="1"/>
  <c r="D19" i="4"/>
  <c r="AB9" i="1"/>
  <c r="G4" i="4" s="1"/>
  <c r="AB133" i="1"/>
  <c r="G83" i="4" s="1"/>
  <c r="AB130" i="1"/>
  <c r="G80" i="4" s="1"/>
  <c r="D80" i="4"/>
  <c r="W10" i="1"/>
  <c r="X10" i="1" s="1"/>
  <c r="C5" i="4" s="1"/>
  <c r="W26" i="1"/>
  <c r="X26" i="1" s="1"/>
  <c r="C21" i="4" s="1"/>
  <c r="AB18" i="1"/>
  <c r="G13" i="4" s="1"/>
  <c r="AA18" i="1"/>
  <c r="F13" i="4" s="1"/>
  <c r="AB21" i="1"/>
  <c r="G16" i="4" s="1"/>
  <c r="AB89" i="1"/>
  <c r="G54" i="4" s="1"/>
  <c r="Z108" i="1"/>
  <c r="E73" i="4" s="1"/>
  <c r="AA127" i="1"/>
  <c r="F77" i="4" s="1"/>
  <c r="AB127" i="1"/>
  <c r="G77" i="4" s="1"/>
  <c r="AC9" i="1"/>
  <c r="H4" i="4" s="1"/>
  <c r="AF133" i="1"/>
  <c r="AA133" i="1"/>
  <c r="F83" i="4" s="1"/>
  <c r="W61" i="1"/>
  <c r="W53" i="1"/>
  <c r="X53" i="1" s="1"/>
  <c r="C33" i="4" s="1"/>
  <c r="W135" i="1"/>
  <c r="W96" i="1"/>
  <c r="W18" i="1"/>
  <c r="W57" i="1"/>
  <c r="X57" i="1" s="1"/>
  <c r="C37" i="4" s="1"/>
  <c r="W22" i="1"/>
  <c r="X22" i="1" s="1"/>
  <c r="C17" i="4" s="1"/>
  <c r="AF24" i="1"/>
  <c r="D4" i="4"/>
  <c r="AA24" i="1"/>
  <c r="F19" i="4" s="1"/>
  <c r="AA9" i="1"/>
  <c r="F4" i="4" s="1"/>
  <c r="AB24" i="1"/>
  <c r="G19" i="4" s="1"/>
  <c r="D83" i="4"/>
  <c r="AA130" i="1"/>
  <c r="F80" i="4" s="1"/>
  <c r="Z89" i="1"/>
  <c r="E54" i="4" s="1"/>
  <c r="W108" i="1"/>
  <c r="AF47" i="1"/>
  <c r="AC47" i="1"/>
  <c r="H27" i="4" s="1"/>
  <c r="AC49" i="1"/>
  <c r="H29" i="4" s="1"/>
  <c r="AA49" i="1"/>
  <c r="F29" i="4" s="1"/>
  <c r="AF49" i="1"/>
  <c r="D29" i="4"/>
  <c r="D35" i="4"/>
  <c r="AC55" i="1"/>
  <c r="H35" i="4" s="1"/>
  <c r="AA55" i="1"/>
  <c r="F35" i="4" s="1"/>
  <c r="AB55" i="1"/>
  <c r="G35" i="4" s="1"/>
  <c r="AF58" i="1"/>
  <c r="AB58" i="1"/>
  <c r="G38" i="4" s="1"/>
  <c r="AC87" i="1"/>
  <c r="H52" i="4" s="1"/>
  <c r="AB87" i="1"/>
  <c r="G52" i="4" s="1"/>
  <c r="Z92" i="1"/>
  <c r="E57" i="4" s="1"/>
  <c r="AC92" i="1"/>
  <c r="H57" i="4" s="1"/>
  <c r="AB92" i="1"/>
  <c r="G57" i="4" s="1"/>
  <c r="AA92" i="1"/>
  <c r="F57" i="4" s="1"/>
  <c r="Z103" i="1"/>
  <c r="E68" i="4" s="1"/>
  <c r="D68" i="4"/>
  <c r="AA103" i="1"/>
  <c r="F68" i="4" s="1"/>
  <c r="Z138" i="1"/>
  <c r="E88" i="4" s="1"/>
  <c r="D88" i="4"/>
  <c r="AF138" i="1"/>
  <c r="AA138" i="1"/>
  <c r="F88" i="4" s="1"/>
  <c r="AC141" i="1"/>
  <c r="H91" i="4" s="1"/>
  <c r="AA141" i="1"/>
  <c r="F91" i="4" s="1"/>
  <c r="Z141" i="1"/>
  <c r="E91" i="4" s="1"/>
  <c r="AF141" i="1"/>
  <c r="Z147" i="1"/>
  <c r="E97" i="4" s="1"/>
  <c r="D97" i="4"/>
  <c r="AB147" i="1"/>
  <c r="G97" i="4" s="1"/>
  <c r="AF147" i="1"/>
  <c r="Z151" i="1"/>
  <c r="E101" i="4" s="1"/>
  <c r="AC151" i="1"/>
  <c r="H101" i="4" s="1"/>
  <c r="B81" i="4"/>
  <c r="N81" i="4" s="1"/>
  <c r="O81" i="4" s="1"/>
  <c r="W131" i="1"/>
  <c r="B69" i="4"/>
  <c r="N69" i="4" s="1"/>
  <c r="O69" i="4" s="1"/>
  <c r="W104" i="1"/>
  <c r="B57" i="4"/>
  <c r="N57" i="4" s="1"/>
  <c r="O57" i="4" s="1"/>
  <c r="W92" i="1"/>
  <c r="X92" i="1" s="1"/>
  <c r="C57" i="4" s="1"/>
  <c r="B53" i="4"/>
  <c r="N53" i="4" s="1"/>
  <c r="O53" i="4" s="1"/>
  <c r="W88" i="1"/>
  <c r="X88" i="1" s="1"/>
  <c r="C53" i="4" s="1"/>
  <c r="B45" i="4"/>
  <c r="N45" i="4" s="1"/>
  <c r="O45" i="4" s="1"/>
  <c r="W65" i="1"/>
  <c r="X65" i="1" s="1"/>
  <c r="C45" i="4" s="1"/>
  <c r="J124" i="1"/>
  <c r="J84" i="1"/>
  <c r="J44" i="1"/>
  <c r="AC12" i="1"/>
  <c r="H7" i="4" s="1"/>
  <c r="AC28" i="1"/>
  <c r="H23" i="4" s="1"/>
  <c r="AF28" i="1"/>
  <c r="AF60" i="1"/>
  <c r="AA58" i="1"/>
  <c r="F38" i="4" s="1"/>
  <c r="AA47" i="1"/>
  <c r="F27" i="4" s="1"/>
  <c r="Z47" i="1"/>
  <c r="E27" i="4" s="1"/>
  <c r="AC95" i="1"/>
  <c r="H60" i="4" s="1"/>
  <c r="AF99" i="1"/>
  <c r="Z99" i="1"/>
  <c r="E64" i="4" s="1"/>
  <c r="AB108" i="1"/>
  <c r="G73" i="4" s="1"/>
  <c r="AF108" i="1"/>
  <c r="D101" i="4"/>
  <c r="AF55" i="1"/>
  <c r="D91" i="4"/>
  <c r="AB141" i="1"/>
  <c r="G91" i="4" s="1"/>
  <c r="AF87" i="1"/>
  <c r="AA95" i="1"/>
  <c r="F60" i="4" s="1"/>
  <c r="AC103" i="1"/>
  <c r="H68" i="4" s="1"/>
  <c r="AC25" i="1"/>
  <c r="H20" i="4" s="1"/>
  <c r="AF25" i="1"/>
  <c r="D24" i="4"/>
  <c r="Z29" i="1"/>
  <c r="E24" i="4" s="1"/>
  <c r="AF52" i="1"/>
  <c r="D32" i="4"/>
  <c r="AB52" i="1"/>
  <c r="G32" i="4" s="1"/>
  <c r="AC52" i="1"/>
  <c r="H32" i="4" s="1"/>
  <c r="Z61" i="1"/>
  <c r="E41" i="4" s="1"/>
  <c r="AA61" i="1"/>
  <c r="F41" i="4" s="1"/>
  <c r="AF61" i="1"/>
  <c r="AB61" i="1"/>
  <c r="G41" i="4" s="1"/>
  <c r="AB63" i="1"/>
  <c r="G43" i="4" s="1"/>
  <c r="D43" i="4"/>
  <c r="AC63" i="1"/>
  <c r="H43" i="4" s="1"/>
  <c r="Z90" i="1"/>
  <c r="E55" i="4" s="1"/>
  <c r="AA90" i="1"/>
  <c r="F55" i="4" s="1"/>
  <c r="AC90" i="1"/>
  <c r="H55" i="4" s="1"/>
  <c r="AC93" i="1"/>
  <c r="H58" i="4" s="1"/>
  <c r="AF93" i="1"/>
  <c r="D58" i="4"/>
  <c r="AB93" i="1"/>
  <c r="G58" i="4" s="1"/>
  <c r="Z100" i="1"/>
  <c r="E65" i="4" s="1"/>
  <c r="D65" i="4"/>
  <c r="AB100" i="1"/>
  <c r="G65" i="4" s="1"/>
  <c r="AA100" i="1"/>
  <c r="F65" i="4" s="1"/>
  <c r="AF100" i="1"/>
  <c r="AC131" i="1"/>
  <c r="H81" i="4" s="1"/>
  <c r="AB131" i="1"/>
  <c r="G81" i="4" s="1"/>
  <c r="AF131" i="1"/>
  <c r="AA136" i="1"/>
  <c r="F86" i="4" s="1"/>
  <c r="AB136" i="1"/>
  <c r="G86" i="4" s="1"/>
  <c r="D86" i="4"/>
  <c r="D89" i="4"/>
  <c r="AB139" i="1"/>
  <c r="G89" i="4" s="1"/>
  <c r="AC139" i="1"/>
  <c r="H89" i="4" s="1"/>
  <c r="AF139" i="1"/>
  <c r="AC142" i="1"/>
  <c r="H92" i="4" s="1"/>
  <c r="AB142" i="1"/>
  <c r="G92" i="4" s="1"/>
  <c r="AF142" i="1"/>
  <c r="AA142" i="1"/>
  <c r="F92" i="4" s="1"/>
  <c r="Z142" i="1"/>
  <c r="E92" i="4" s="1"/>
  <c r="D98" i="4"/>
  <c r="AB148" i="1"/>
  <c r="G98" i="4" s="1"/>
  <c r="C123" i="1"/>
  <c r="C43" i="1"/>
  <c r="C83" i="1"/>
  <c r="Z18" i="1"/>
  <c r="E13" i="4" s="1"/>
  <c r="D13" i="4"/>
  <c r="AA28" i="1"/>
  <c r="F23" i="4" s="1"/>
  <c r="AB28" i="1"/>
  <c r="G23" i="4" s="1"/>
  <c r="AA60" i="1"/>
  <c r="F40" i="4" s="1"/>
  <c r="Z60" i="1"/>
  <c r="E40" i="4" s="1"/>
  <c r="Z58" i="1"/>
  <c r="E38" i="4" s="1"/>
  <c r="AF103" i="1"/>
  <c r="D60" i="4"/>
  <c r="AB95" i="1"/>
  <c r="G60" i="4" s="1"/>
  <c r="D73" i="4"/>
  <c r="AB151" i="1"/>
  <c r="G101" i="4" s="1"/>
  <c r="AB49" i="1"/>
  <c r="G29" i="4" s="1"/>
  <c r="D52" i="4"/>
  <c r="AA25" i="1"/>
  <c r="F20" i="4" s="1"/>
  <c r="AB138" i="1"/>
  <c r="G88" i="4" s="1"/>
  <c r="AB103" i="1"/>
  <c r="G68" i="4" s="1"/>
  <c r="AC60" i="1"/>
  <c r="H40" i="4" s="1"/>
  <c r="D57" i="4"/>
  <c r="D21" i="4"/>
  <c r="AF26" i="1"/>
  <c r="Z26" i="1"/>
  <c r="E21" i="4" s="1"/>
  <c r="AB26" i="1"/>
  <c r="G21" i="4" s="1"/>
  <c r="AF129" i="1"/>
  <c r="AC129" i="1"/>
  <c r="H79" i="4" s="1"/>
  <c r="Z129" i="1"/>
  <c r="E79" i="4" s="1"/>
  <c r="Z132" i="1"/>
  <c r="E82" i="4" s="1"/>
  <c r="AB132" i="1"/>
  <c r="G82" i="4" s="1"/>
  <c r="D84" i="4"/>
  <c r="AA134" i="1"/>
  <c r="F84" i="4" s="1"/>
  <c r="AF134" i="1"/>
  <c r="Z12" i="1"/>
  <c r="E7" i="4" s="1"/>
  <c r="AB12" i="1"/>
  <c r="G7" i="4" s="1"/>
  <c r="AC58" i="1"/>
  <c r="H38" i="4" s="1"/>
  <c r="AB47" i="1"/>
  <c r="G27" i="4" s="1"/>
  <c r="AB99" i="1"/>
  <c r="G64" i="4" s="1"/>
  <c r="AC108" i="1"/>
  <c r="H73" i="4" s="1"/>
  <c r="AF95" i="1"/>
  <c r="AC147" i="1"/>
  <c r="H97" i="4" s="1"/>
  <c r="Z49" i="1"/>
  <c r="E29" i="4" s="1"/>
  <c r="Z55" i="1"/>
  <c r="E35" i="4" s="1"/>
  <c r="D64" i="4"/>
  <c r="AA12" i="1"/>
  <c r="F7" i="4" s="1"/>
  <c r="AC138" i="1"/>
  <c r="H88" i="4" s="1"/>
  <c r="AF12" i="1"/>
  <c r="AB71" i="1"/>
  <c r="G51" i="4" s="1"/>
  <c r="AA71" i="1"/>
  <c r="F51" i="4" s="1"/>
  <c r="AC71" i="1"/>
  <c r="H51" i="4" s="1"/>
  <c r="D51" i="4"/>
  <c r="Z105" i="1"/>
  <c r="E70" i="4" s="1"/>
  <c r="AF105" i="1"/>
  <c r="AA111" i="1"/>
  <c r="F76" i="4" s="1"/>
  <c r="AC111" i="1"/>
  <c r="H76" i="4" s="1"/>
  <c r="D76" i="4"/>
  <c r="B22" i="4"/>
  <c r="N22" i="4" s="1"/>
  <c r="O22" i="4" s="1"/>
  <c r="W27" i="1"/>
  <c r="X27" i="1" s="1"/>
  <c r="C22" i="4" s="1"/>
  <c r="B14" i="4"/>
  <c r="N14" i="4" s="1"/>
  <c r="O14" i="4" s="1"/>
  <c r="W19" i="1"/>
  <c r="X19" i="1" s="1"/>
  <c r="C14" i="4" s="1"/>
  <c r="D12" i="30"/>
  <c r="C124" i="1"/>
  <c r="D13" i="30"/>
  <c r="N98" i="4"/>
  <c r="O98" i="4" s="1"/>
  <c r="Q98" i="4"/>
  <c r="R98" i="4" s="1"/>
  <c r="N134" i="4"/>
  <c r="O134" i="4" s="1"/>
  <c r="Q134" i="4"/>
  <c r="R134" i="4" s="1"/>
  <c r="N106" i="4"/>
  <c r="O106" i="4" s="1"/>
  <c r="Q106" i="4"/>
  <c r="R106" i="4" s="1"/>
  <c r="N144" i="4"/>
  <c r="O144" i="4" s="1"/>
  <c r="Q144" i="4"/>
  <c r="R144" i="4" s="1"/>
  <c r="N74" i="4"/>
  <c r="O74" i="4" s="1"/>
  <c r="Q74" i="4"/>
  <c r="R74" i="4" s="1"/>
  <c r="N10" i="4"/>
  <c r="O10" i="4" s="1"/>
  <c r="Q10" i="4"/>
  <c r="R10" i="4" s="1"/>
  <c r="W149" i="1"/>
  <c r="W25" i="1"/>
  <c r="W62" i="1"/>
  <c r="X62" i="1" s="1"/>
  <c r="C42" i="4" s="1"/>
  <c r="W105" i="1"/>
  <c r="W109" i="1"/>
  <c r="N143" i="4"/>
  <c r="O143" i="4" s="1"/>
  <c r="N135" i="4"/>
  <c r="O135" i="4" s="1"/>
  <c r="N127" i="4"/>
  <c r="O127" i="4" s="1"/>
  <c r="W93" i="1"/>
  <c r="X93" i="1" s="1"/>
  <c r="C58" i="4" s="1"/>
  <c r="W70" i="1"/>
  <c r="W21" i="1"/>
  <c r="W97" i="1"/>
  <c r="W127" i="1"/>
  <c r="Q34" i="4"/>
  <c r="R34" i="4" s="1"/>
  <c r="W146" i="1"/>
  <c r="W142" i="1"/>
  <c r="W51" i="1"/>
  <c r="X51" i="1" s="1"/>
  <c r="C31" i="4" s="1"/>
  <c r="W66" i="1"/>
  <c r="W14" i="1"/>
  <c r="X14" i="1" s="1"/>
  <c r="C9" i="4" s="1"/>
  <c r="W29" i="1"/>
  <c r="X29" i="1" s="1"/>
  <c r="C24" i="4" s="1"/>
  <c r="W101" i="1"/>
  <c r="N139" i="4"/>
  <c r="O139" i="4" s="1"/>
  <c r="N131" i="4"/>
  <c r="O131" i="4" s="1"/>
  <c r="N141" i="4"/>
  <c r="O141" i="4" s="1"/>
  <c r="Q141" i="4"/>
  <c r="R141" i="4" s="1"/>
  <c r="N133" i="4"/>
  <c r="O133" i="4" s="1"/>
  <c r="Q133" i="4"/>
  <c r="R133" i="4" s="1"/>
  <c r="B124" i="4"/>
  <c r="N124" i="4" s="1"/>
  <c r="O124" i="4" s="1"/>
  <c r="Q121" i="4"/>
  <c r="R121" i="4" s="1"/>
  <c r="N121" i="4"/>
  <c r="O121" i="4" s="1"/>
  <c r="N102" i="4"/>
  <c r="O102" i="4" s="1"/>
  <c r="Q102" i="4"/>
  <c r="R102" i="4" s="1"/>
  <c r="N66" i="4"/>
  <c r="O66" i="4" s="1"/>
  <c r="Q66" i="4"/>
  <c r="R66" i="4" s="1"/>
  <c r="N58" i="4"/>
  <c r="O58" i="4" s="1"/>
  <c r="Q58" i="4"/>
  <c r="R58" i="4" s="1"/>
  <c r="N50" i="4"/>
  <c r="O50" i="4" s="1"/>
  <c r="Q50" i="4"/>
  <c r="R50" i="4" s="1"/>
  <c r="N42" i="4"/>
  <c r="O42" i="4" s="1"/>
  <c r="Q42" i="4"/>
  <c r="R42" i="4" s="1"/>
  <c r="B38" i="4"/>
  <c r="Q38" i="4" s="1"/>
  <c r="R38" i="4" s="1"/>
  <c r="W58" i="1"/>
  <c r="X58" i="1" s="1"/>
  <c r="C38" i="4" s="1"/>
  <c r="B27" i="4"/>
  <c r="N27" i="4" s="1"/>
  <c r="O27" i="4" s="1"/>
  <c r="W47" i="1"/>
  <c r="X47" i="1" s="1"/>
  <c r="C27" i="4" s="1"/>
  <c r="Q142" i="4"/>
  <c r="R142" i="4" s="1"/>
  <c r="N147" i="4"/>
  <c r="O147" i="4" s="1"/>
  <c r="N145" i="4"/>
  <c r="O145" i="4" s="1"/>
  <c r="Q145" i="4"/>
  <c r="R145" i="4" s="1"/>
  <c r="Q140" i="4"/>
  <c r="R140" i="4" s="1"/>
  <c r="N140" i="4"/>
  <c r="O140" i="4" s="1"/>
  <c r="Q132" i="4"/>
  <c r="R132" i="4" s="1"/>
  <c r="N132" i="4"/>
  <c r="O132" i="4" s="1"/>
  <c r="Q123" i="4"/>
  <c r="R123" i="4" s="1"/>
  <c r="N123" i="4"/>
  <c r="O123" i="4" s="1"/>
  <c r="N117" i="4"/>
  <c r="O117" i="4" s="1"/>
  <c r="Q117" i="4"/>
  <c r="R117" i="4" s="1"/>
  <c r="N112" i="4"/>
  <c r="O112" i="4" s="1"/>
  <c r="Q112" i="4"/>
  <c r="R112" i="4" s="1"/>
  <c r="B108" i="4"/>
  <c r="N108" i="4" s="1"/>
  <c r="O108" i="4" s="1"/>
  <c r="B105" i="4"/>
  <c r="B91" i="4"/>
  <c r="N91" i="4" s="1"/>
  <c r="O91" i="4" s="1"/>
  <c r="W141" i="1"/>
  <c r="N26" i="4"/>
  <c r="O26" i="4" s="1"/>
  <c r="Q26" i="4"/>
  <c r="R26" i="4" s="1"/>
  <c r="N8" i="4"/>
  <c r="O8" i="4" s="1"/>
  <c r="Q8" i="4"/>
  <c r="R8" i="4" s="1"/>
  <c r="Q138" i="4"/>
  <c r="R138" i="4" s="1"/>
  <c r="N149" i="4"/>
  <c r="O149" i="4" s="1"/>
  <c r="Q149" i="4"/>
  <c r="R149" i="4" s="1"/>
  <c r="B137" i="4"/>
  <c r="N129" i="4"/>
  <c r="O129" i="4" s="1"/>
  <c r="Q129" i="4"/>
  <c r="R129" i="4" s="1"/>
  <c r="B126" i="4"/>
  <c r="N122" i="4"/>
  <c r="O122" i="4" s="1"/>
  <c r="Q122" i="4"/>
  <c r="R122" i="4" s="1"/>
  <c r="N119" i="4"/>
  <c r="O119" i="4" s="1"/>
  <c r="Q119" i="4"/>
  <c r="R119" i="4" s="1"/>
  <c r="N114" i="4"/>
  <c r="O114" i="4" s="1"/>
  <c r="Q114" i="4"/>
  <c r="R114" i="4" s="1"/>
  <c r="N111" i="4"/>
  <c r="O111" i="4" s="1"/>
  <c r="Q111" i="4"/>
  <c r="R111" i="4" s="1"/>
  <c r="Q107" i="4"/>
  <c r="R107" i="4" s="1"/>
  <c r="N107" i="4"/>
  <c r="O107" i="4" s="1"/>
  <c r="N90" i="4"/>
  <c r="O90" i="4" s="1"/>
  <c r="Q90" i="4"/>
  <c r="R90" i="4" s="1"/>
  <c r="N72" i="4"/>
  <c r="O72" i="4" s="1"/>
  <c r="Q72" i="4"/>
  <c r="R72" i="4" s="1"/>
  <c r="N40" i="4"/>
  <c r="O40" i="4" s="1"/>
  <c r="Q40" i="4"/>
  <c r="R40" i="4" s="1"/>
  <c r="N18" i="4"/>
  <c r="O18" i="4" s="1"/>
  <c r="Q18" i="4"/>
  <c r="R18" i="4" s="1"/>
  <c r="Q113" i="4"/>
  <c r="R113" i="4" s="1"/>
  <c r="Q136" i="4"/>
  <c r="R136" i="4" s="1"/>
  <c r="N136" i="4"/>
  <c r="O136" i="4" s="1"/>
  <c r="Q128" i="4"/>
  <c r="R128" i="4" s="1"/>
  <c r="N128" i="4"/>
  <c r="O128" i="4" s="1"/>
  <c r="N125" i="4"/>
  <c r="O125" i="4" s="1"/>
  <c r="Q125" i="4"/>
  <c r="R125" i="4" s="1"/>
  <c r="N103" i="4"/>
  <c r="O103" i="4" s="1"/>
  <c r="Q103" i="4"/>
  <c r="R103" i="4" s="1"/>
  <c r="B82" i="4"/>
  <c r="W132" i="1"/>
  <c r="B55" i="4"/>
  <c r="N55" i="4" s="1"/>
  <c r="O55" i="4" s="1"/>
  <c r="W90" i="1"/>
  <c r="X90" i="1" s="1"/>
  <c r="C55" i="4" s="1"/>
  <c r="N24" i="4"/>
  <c r="O24" i="4" s="1"/>
  <c r="Q24" i="4"/>
  <c r="R24" i="4" s="1"/>
  <c r="N64" i="4"/>
  <c r="O64" i="4" s="1"/>
  <c r="Q64" i="4"/>
  <c r="R64" i="4" s="1"/>
  <c r="N80" i="4"/>
  <c r="O80" i="4" s="1"/>
  <c r="Q80" i="4"/>
  <c r="R80" i="4" s="1"/>
  <c r="N16" i="4"/>
  <c r="O16" i="4" s="1"/>
  <c r="Q16" i="4"/>
  <c r="R16" i="4" s="1"/>
  <c r="N96" i="4"/>
  <c r="O96" i="4" s="1"/>
  <c r="Q96" i="4"/>
  <c r="R96" i="4" s="1"/>
  <c r="N32" i="4"/>
  <c r="O32" i="4" s="1"/>
  <c r="Q32" i="4"/>
  <c r="R32" i="4" s="1"/>
  <c r="N48" i="4"/>
  <c r="O48" i="4" s="1"/>
  <c r="Q48" i="4"/>
  <c r="R48" i="4" s="1"/>
  <c r="Q115" i="4"/>
  <c r="R115" i="4" s="1"/>
  <c r="N110" i="4"/>
  <c r="O110" i="4" s="1"/>
  <c r="Q110" i="4"/>
  <c r="R110" i="4" s="1"/>
  <c r="N99" i="4"/>
  <c r="O99" i="4" s="1"/>
  <c r="Q99" i="4"/>
  <c r="R99" i="4" s="1"/>
  <c r="H72" i="1"/>
  <c r="N92" i="4"/>
  <c r="O92" i="4" s="1"/>
  <c r="Q92" i="4"/>
  <c r="R92" i="4" s="1"/>
  <c r="N86" i="4"/>
  <c r="O86" i="4" s="1"/>
  <c r="Q86" i="4"/>
  <c r="R86" i="4" s="1"/>
  <c r="N76" i="4"/>
  <c r="O76" i="4" s="1"/>
  <c r="Q76" i="4"/>
  <c r="R76" i="4" s="1"/>
  <c r="N70" i="4"/>
  <c r="O70" i="4" s="1"/>
  <c r="Q70" i="4"/>
  <c r="R70" i="4" s="1"/>
  <c r="N60" i="4"/>
  <c r="O60" i="4" s="1"/>
  <c r="Q60" i="4"/>
  <c r="R60" i="4" s="1"/>
  <c r="N54" i="4"/>
  <c r="O54" i="4" s="1"/>
  <c r="Q54" i="4"/>
  <c r="R54" i="4" s="1"/>
  <c r="N44" i="4"/>
  <c r="O44" i="4" s="1"/>
  <c r="Q44" i="4"/>
  <c r="R44" i="4" s="1"/>
  <c r="N28" i="4"/>
  <c r="O28" i="4" s="1"/>
  <c r="Q28" i="4"/>
  <c r="R28" i="4" s="1"/>
  <c r="N12" i="4"/>
  <c r="O12" i="4" s="1"/>
  <c r="Q12" i="4"/>
  <c r="R12" i="4" s="1"/>
  <c r="N6" i="4"/>
  <c r="O6" i="4" s="1"/>
  <c r="Q6" i="4"/>
  <c r="R6" i="4" s="1"/>
  <c r="N109" i="4"/>
  <c r="O109" i="4" s="1"/>
  <c r="Q109" i="4"/>
  <c r="R109" i="4" s="1"/>
  <c r="N104" i="4"/>
  <c r="O104" i="4" s="1"/>
  <c r="Q104" i="4"/>
  <c r="R104" i="4" s="1"/>
  <c r="N100" i="4"/>
  <c r="O100" i="4" s="1"/>
  <c r="Q100" i="4"/>
  <c r="R100" i="4" s="1"/>
  <c r="N94" i="4"/>
  <c r="O94" i="4" s="1"/>
  <c r="Q94" i="4"/>
  <c r="R94" i="4" s="1"/>
  <c r="N78" i="4"/>
  <c r="O78" i="4" s="1"/>
  <c r="Q78" i="4"/>
  <c r="R78" i="4" s="1"/>
  <c r="N68" i="4"/>
  <c r="O68" i="4" s="1"/>
  <c r="Q68" i="4"/>
  <c r="R68" i="4" s="1"/>
  <c r="N62" i="4"/>
  <c r="O62" i="4" s="1"/>
  <c r="Q62" i="4"/>
  <c r="R62" i="4" s="1"/>
  <c r="N52" i="4"/>
  <c r="O52" i="4" s="1"/>
  <c r="Q52" i="4"/>
  <c r="R52" i="4" s="1"/>
  <c r="N46" i="4"/>
  <c r="O46" i="4" s="1"/>
  <c r="Q46" i="4"/>
  <c r="R46" i="4" s="1"/>
  <c r="N36" i="4"/>
  <c r="O36" i="4" s="1"/>
  <c r="Q36" i="4"/>
  <c r="R36" i="4" s="1"/>
  <c r="N30" i="4"/>
  <c r="O30" i="4" s="1"/>
  <c r="Q30" i="4"/>
  <c r="R30" i="4" s="1"/>
  <c r="N20" i="4"/>
  <c r="O20" i="4" s="1"/>
  <c r="Q20" i="4"/>
  <c r="R20" i="4" s="1"/>
  <c r="N4" i="4"/>
  <c r="O4" i="4" s="1"/>
  <c r="Q4" i="4"/>
  <c r="R4" i="4" s="1"/>
  <c r="AB25" i="1"/>
  <c r="G20" i="4" s="1"/>
  <c r="AA64" i="1"/>
  <c r="F44" i="4" s="1"/>
  <c r="AB67" i="1"/>
  <c r="G47" i="4" s="1"/>
  <c r="AA87" i="1"/>
  <c r="F52" i="4" s="1"/>
  <c r="AF92" i="1"/>
  <c r="AA99" i="1"/>
  <c r="F64" i="4" s="1"/>
  <c r="AC128" i="1"/>
  <c r="H78" i="4" s="1"/>
  <c r="D6" i="4"/>
  <c r="Z106" i="1"/>
  <c r="E71" i="4" s="1"/>
  <c r="AA151" i="1"/>
  <c r="F101" i="4" s="1"/>
  <c r="Q101" i="4"/>
  <c r="R101" i="4" s="1"/>
  <c r="Q97" i="4"/>
  <c r="R97" i="4" s="1"/>
  <c r="N83" i="4"/>
  <c r="O83" i="4" s="1"/>
  <c r="Q83" i="4"/>
  <c r="R83" i="4" s="1"/>
  <c r="N75" i="4"/>
  <c r="O75" i="4" s="1"/>
  <c r="Q75" i="4"/>
  <c r="R75" i="4" s="1"/>
  <c r="N59" i="4"/>
  <c r="O59" i="4" s="1"/>
  <c r="Q59" i="4"/>
  <c r="R59" i="4" s="1"/>
  <c r="N51" i="4"/>
  <c r="O51" i="4" s="1"/>
  <c r="Q51" i="4"/>
  <c r="R51" i="4" s="1"/>
  <c r="N43" i="4"/>
  <c r="O43" i="4" s="1"/>
  <c r="Q43" i="4"/>
  <c r="R43" i="4" s="1"/>
  <c r="N35" i="4"/>
  <c r="O35" i="4" s="1"/>
  <c r="Q35" i="4"/>
  <c r="R35" i="4" s="1"/>
  <c r="N19" i="4"/>
  <c r="O19" i="4" s="1"/>
  <c r="Q19" i="4"/>
  <c r="R19" i="4" s="1"/>
  <c r="N11" i="4"/>
  <c r="O11" i="4" s="1"/>
  <c r="Q11" i="4"/>
  <c r="R11" i="4" s="1"/>
  <c r="Q116" i="4"/>
  <c r="R116" i="4" s="1"/>
  <c r="N93" i="4"/>
  <c r="O93" i="4" s="1"/>
  <c r="Q93" i="4"/>
  <c r="R93" i="4" s="1"/>
  <c r="N85" i="4"/>
  <c r="O85" i="4" s="1"/>
  <c r="Q85" i="4"/>
  <c r="R85" i="4" s="1"/>
  <c r="N77" i="4"/>
  <c r="O77" i="4" s="1"/>
  <c r="Q77" i="4"/>
  <c r="R77" i="4" s="1"/>
  <c r="N61" i="4"/>
  <c r="O61" i="4" s="1"/>
  <c r="Q61" i="4"/>
  <c r="R61" i="4" s="1"/>
  <c r="N37" i="4"/>
  <c r="O37" i="4" s="1"/>
  <c r="Q37" i="4"/>
  <c r="R37" i="4" s="1"/>
  <c r="N29" i="4"/>
  <c r="O29" i="4" s="1"/>
  <c r="Q29" i="4"/>
  <c r="R29" i="4" s="1"/>
  <c r="N21" i="4"/>
  <c r="O21" i="4" s="1"/>
  <c r="Q21" i="4"/>
  <c r="R21" i="4" s="1"/>
  <c r="N13" i="4"/>
  <c r="O13" i="4" s="1"/>
  <c r="Q13" i="4"/>
  <c r="R13" i="4" s="1"/>
  <c r="N5" i="4"/>
  <c r="O5" i="4" s="1"/>
  <c r="Q5" i="4"/>
  <c r="R5" i="4" s="1"/>
  <c r="N87" i="4"/>
  <c r="O87" i="4" s="1"/>
  <c r="Q87" i="4"/>
  <c r="R87" i="4" s="1"/>
  <c r="N79" i="4"/>
  <c r="O79" i="4" s="1"/>
  <c r="Q79" i="4"/>
  <c r="R79" i="4" s="1"/>
  <c r="N71" i="4"/>
  <c r="O71" i="4" s="1"/>
  <c r="Q71" i="4"/>
  <c r="R71" i="4" s="1"/>
  <c r="N63" i="4"/>
  <c r="O63" i="4" s="1"/>
  <c r="Q63" i="4"/>
  <c r="R63" i="4" s="1"/>
  <c r="N47" i="4"/>
  <c r="O47" i="4" s="1"/>
  <c r="Q47" i="4"/>
  <c r="R47" i="4" s="1"/>
  <c r="N39" i="4"/>
  <c r="O39" i="4" s="1"/>
  <c r="Q39" i="4"/>
  <c r="R39" i="4" s="1"/>
  <c r="N31" i="4"/>
  <c r="O31" i="4" s="1"/>
  <c r="Q31" i="4"/>
  <c r="R31" i="4" s="1"/>
  <c r="N23" i="4"/>
  <c r="O23" i="4" s="1"/>
  <c r="Q23" i="4"/>
  <c r="R23" i="4" s="1"/>
  <c r="N15" i="4"/>
  <c r="O15" i="4" s="1"/>
  <c r="Q15" i="4"/>
  <c r="R15" i="4" s="1"/>
  <c r="N89" i="4"/>
  <c r="O89" i="4" s="1"/>
  <c r="Q89" i="4"/>
  <c r="R89" i="4" s="1"/>
  <c r="N73" i="4"/>
  <c r="O73" i="4" s="1"/>
  <c r="Q73" i="4"/>
  <c r="R73" i="4" s="1"/>
  <c r="N65" i="4"/>
  <c r="O65" i="4" s="1"/>
  <c r="Q65" i="4"/>
  <c r="R65" i="4" s="1"/>
  <c r="N49" i="4"/>
  <c r="O49" i="4" s="1"/>
  <c r="Q49" i="4"/>
  <c r="R49" i="4" s="1"/>
  <c r="N41" i="4"/>
  <c r="O41" i="4" s="1"/>
  <c r="Q41" i="4"/>
  <c r="R41" i="4" s="1"/>
  <c r="N33" i="4"/>
  <c r="O33" i="4" s="1"/>
  <c r="Q33" i="4"/>
  <c r="R33" i="4" s="1"/>
  <c r="N25" i="4"/>
  <c r="O25" i="4" s="1"/>
  <c r="Q25" i="4"/>
  <c r="R25" i="4" s="1"/>
  <c r="N17" i="4"/>
  <c r="O17" i="4" s="1"/>
  <c r="Q17" i="4"/>
  <c r="R17" i="4" s="1"/>
  <c r="N9" i="4"/>
  <c r="O9" i="4" s="1"/>
  <c r="Q9" i="4"/>
  <c r="R9" i="4" s="1"/>
  <c r="E159" i="1"/>
  <c r="E119" i="1"/>
  <c r="X138" i="1"/>
  <c r="C88" i="4" s="1"/>
  <c r="J83" i="1"/>
  <c r="H112" i="1"/>
  <c r="H80" i="1"/>
  <c r="H120" i="1"/>
  <c r="J43" i="1"/>
  <c r="C118" i="1"/>
  <c r="C78" i="1"/>
  <c r="C158" i="1"/>
  <c r="X12" i="1" l="1"/>
  <c r="C7" i="4" s="1"/>
  <c r="X66" i="1"/>
  <c r="C46" i="4" s="1"/>
  <c r="X70" i="1"/>
  <c r="C50" i="4" s="1"/>
  <c r="X18" i="1"/>
  <c r="C13" i="4" s="1"/>
  <c r="X61" i="1"/>
  <c r="C41" i="4" s="1"/>
  <c r="X11" i="1"/>
  <c r="C6" i="4" s="1"/>
  <c r="R7" i="1"/>
  <c r="W7" i="1" s="1"/>
  <c r="X7" i="1" s="1"/>
  <c r="C2" i="4" s="1"/>
  <c r="R8" i="1"/>
  <c r="AC8" i="1"/>
  <c r="H3" i="4" s="1"/>
  <c r="Q88" i="4"/>
  <c r="R88" i="4" s="1"/>
  <c r="Q146" i="4"/>
  <c r="R146" i="4" s="1"/>
  <c r="N130" i="4"/>
  <c r="O130" i="4" s="1"/>
  <c r="X28" i="1"/>
  <c r="C23" i="4" s="1"/>
  <c r="X128" i="1"/>
  <c r="C78" i="4" s="1"/>
  <c r="X9" i="1"/>
  <c r="C4" i="4" s="1"/>
  <c r="X144" i="1"/>
  <c r="C94" i="4" s="1"/>
  <c r="X139" i="1"/>
  <c r="C89" i="4" s="1"/>
  <c r="X136" i="1"/>
  <c r="C86" i="4" s="1"/>
  <c r="X130" i="1"/>
  <c r="C80" i="4" s="1"/>
  <c r="X140" i="1"/>
  <c r="C90" i="4" s="1"/>
  <c r="X13" i="1"/>
  <c r="C8" i="4" s="1"/>
  <c r="N84" i="4"/>
  <c r="O84" i="4" s="1"/>
  <c r="X143" i="1"/>
  <c r="C93" i="4" s="1"/>
  <c r="X105" i="1"/>
  <c r="C70" i="4" s="1"/>
  <c r="Q22" i="4"/>
  <c r="R22" i="4" s="1"/>
  <c r="Q7" i="4"/>
  <c r="R7" i="4" s="1"/>
  <c r="X145" i="1"/>
  <c r="C95" i="4" s="1"/>
  <c r="X147" i="1"/>
  <c r="C97" i="4" s="1"/>
  <c r="X131" i="1"/>
  <c r="C81" i="4" s="1"/>
  <c r="X100" i="1"/>
  <c r="C65" i="4" s="1"/>
  <c r="X96" i="1"/>
  <c r="C61" i="4" s="1"/>
  <c r="Q67" i="4"/>
  <c r="R67" i="4" s="1"/>
  <c r="X106" i="1"/>
  <c r="C71" i="4" s="1"/>
  <c r="X107" i="1"/>
  <c r="C72" i="4" s="1"/>
  <c r="X108" i="1"/>
  <c r="C73" i="4" s="1"/>
  <c r="Q27" i="4"/>
  <c r="R27" i="4" s="1"/>
  <c r="X102" i="1"/>
  <c r="C67" i="4" s="1"/>
  <c r="X103" i="1"/>
  <c r="C68" i="4" s="1"/>
  <c r="X17" i="1"/>
  <c r="C12" i="4" s="1"/>
  <c r="Q124" i="4"/>
  <c r="R124" i="4" s="1"/>
  <c r="Q14" i="4"/>
  <c r="R14" i="4" s="1"/>
  <c r="N95" i="4"/>
  <c r="O95" i="4" s="1"/>
  <c r="X21" i="1"/>
  <c r="C16" i="4" s="1"/>
  <c r="Q57" i="4"/>
  <c r="R57" i="4" s="1"/>
  <c r="Q45" i="4"/>
  <c r="R45" i="4" s="1"/>
  <c r="Q148" i="4"/>
  <c r="R148" i="4" s="1"/>
  <c r="X149" i="1"/>
  <c r="C99" i="4" s="1"/>
  <c r="X150" i="1"/>
  <c r="C100" i="4" s="1"/>
  <c r="X134" i="1"/>
  <c r="C84" i="4" s="1"/>
  <c r="X109" i="1"/>
  <c r="C74" i="4" s="1"/>
  <c r="X104" i="1"/>
  <c r="C69" i="4" s="1"/>
  <c r="Q118" i="4"/>
  <c r="R118" i="4" s="1"/>
  <c r="N38" i="4"/>
  <c r="O38" i="4" s="1"/>
  <c r="X97" i="1"/>
  <c r="C62" i="4" s="1"/>
  <c r="Q53" i="4"/>
  <c r="R53" i="4" s="1"/>
  <c r="Q69" i="4"/>
  <c r="R69" i="4" s="1"/>
  <c r="Q91" i="4"/>
  <c r="R91" i="4" s="1"/>
  <c r="X25" i="1"/>
  <c r="C20" i="4" s="1"/>
  <c r="X135" i="1"/>
  <c r="C85" i="4" s="1"/>
  <c r="Q81" i="4"/>
  <c r="R81" i="4" s="1"/>
  <c r="X142" i="1"/>
  <c r="C92" i="4" s="1"/>
  <c r="X101" i="1"/>
  <c r="C66" i="4" s="1"/>
  <c r="Q108" i="4"/>
  <c r="R108" i="4" s="1"/>
  <c r="X132" i="1"/>
  <c r="C82" i="4" s="1"/>
  <c r="D14" i="30"/>
  <c r="X141" i="1"/>
  <c r="C91" i="4" s="1"/>
  <c r="Q55" i="4"/>
  <c r="R55" i="4" s="1"/>
  <c r="X127" i="1"/>
  <c r="C77" i="4" s="1"/>
  <c r="X146" i="1"/>
  <c r="C96" i="4" s="1"/>
  <c r="N82" i="4"/>
  <c r="O82" i="4" s="1"/>
  <c r="Q82" i="4"/>
  <c r="R82" i="4" s="1"/>
  <c r="N126" i="4"/>
  <c r="O126" i="4" s="1"/>
  <c r="Q126" i="4"/>
  <c r="R126" i="4" s="1"/>
  <c r="N137" i="4"/>
  <c r="O137" i="4" s="1"/>
  <c r="Q137" i="4"/>
  <c r="R137" i="4" s="1"/>
  <c r="N105" i="4"/>
  <c r="O105" i="4" s="1"/>
  <c r="Q105" i="4"/>
  <c r="R105" i="4" s="1"/>
  <c r="B2" i="4" l="1"/>
  <c r="Q2" i="4" s="1"/>
  <c r="R2" i="4" s="1"/>
  <c r="B3" i="4"/>
  <c r="W8" i="1"/>
  <c r="X8" i="1" s="1"/>
  <c r="C3" i="4" s="1"/>
  <c r="N2" i="4" l="1"/>
  <c r="O2" i="4" s="1"/>
  <c r="N3" i="4"/>
  <c r="O3" i="4" s="1"/>
  <c r="Q3" i="4"/>
  <c r="R3" i="4" s="1"/>
  <c r="S2" i="4" s="1"/>
  <c r="D10" i="30" s="1"/>
  <c r="P2" i="4" l="1"/>
  <c r="D9" i="30" s="1"/>
  <c r="D11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MSATO</author>
    <author>SATO</author>
  </authors>
  <commentList>
    <comment ref="G5" authorId="0" shapeId="0" xr:uid="{00000000-0006-0000-01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１種目につき１行使用してください。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I5" authorId="0" shapeId="0" xr:uid="{00000000-0006-0000-0100-000002000000}">
      <text>
        <r>
          <rPr>
            <b/>
            <sz val="9"/>
            <color rgb="FF000000"/>
            <rFont val="ＭＳ Ｐゴシック"/>
            <family val="2"/>
            <charset val="128"/>
          </rPr>
          <t>2023/4/1～2024/8/20の間の公認最高記録を記入してください。公認記録がない場合は参考記録を記入し、備考欄に「参考」と記入してください。</t>
        </r>
      </text>
    </comment>
    <comment ref="AB6" authorId="0" shapeId="0" xr:uid="{00000000-0006-0000-0100-000003000000}">
      <text>
        <r>
          <rPr>
            <sz val="9"/>
            <color rgb="FF000000"/>
            <rFont val="ＭＳ Ｐゴシック"/>
            <family val="2"/>
            <charset val="128"/>
          </rPr>
          <t>他県選手の場合は右側の「登録県」の列を変更してください。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AE6" authorId="0" shapeId="0" xr:uid="{00000000-0006-0000-0100-000004000000}">
      <text>
        <r>
          <rPr>
            <b/>
            <sz val="9"/>
            <color rgb="FF000000"/>
            <rFont val="ＭＳ ゴシック"/>
            <family val="2"/>
            <charset val="128"/>
          </rPr>
          <t>"X1"</t>
        </r>
        <r>
          <rPr>
            <b/>
            <sz val="9"/>
            <color rgb="FF000000"/>
            <rFont val="ＭＳ ゴシック"/>
            <family val="2"/>
            <charset val="128"/>
          </rPr>
          <t>に入力可能なもの</t>
        </r>
        <r>
          <rPr>
            <sz val="9"/>
            <color rgb="FF000000"/>
            <rFont val="ＭＳ ゴシック"/>
            <family val="2"/>
            <charset val="128"/>
          </rPr>
          <t xml:space="preserve">
</t>
        </r>
        <r>
          <rPr>
            <sz val="9"/>
            <color rgb="FF000000"/>
            <rFont val="ＭＳ ゴシック"/>
            <family val="2"/>
            <charset val="128"/>
          </rPr>
          <t>OPN</t>
        </r>
        <r>
          <rPr>
            <sz val="9"/>
            <color rgb="FF000000"/>
            <rFont val="ＭＳ ゴシック"/>
            <family val="2"/>
            <charset val="128"/>
          </rPr>
          <t>・・・オープン参加</t>
        </r>
        <r>
          <rPr>
            <sz val="9"/>
            <color rgb="FF000000"/>
            <rFont val="ＭＳ ゴシック"/>
            <family val="2"/>
            <charset val="128"/>
          </rPr>
          <t xml:space="preserve">
</t>
        </r>
        <r>
          <rPr>
            <sz val="9"/>
            <color rgb="FF000000"/>
            <rFont val="ＭＳ ゴシック"/>
            <family val="2"/>
            <charset val="128"/>
          </rPr>
          <t>*</t>
        </r>
        <r>
          <rPr>
            <sz val="9"/>
            <color rgb="FF000000"/>
            <rFont val="ＭＳ ゴシック"/>
            <family val="2"/>
            <charset val="128"/>
          </rPr>
          <t>・・・規格外資格記録</t>
        </r>
        <r>
          <rPr>
            <sz val="9"/>
            <color rgb="FF000000"/>
            <rFont val="ＭＳ ゴシック"/>
            <family val="2"/>
            <charset val="128"/>
          </rPr>
          <t xml:space="preserve">
</t>
        </r>
        <r>
          <rPr>
            <sz val="9"/>
            <color rgb="FF000000"/>
            <rFont val="ＭＳ ゴシック"/>
            <family val="2"/>
            <charset val="128"/>
          </rPr>
          <t>OPN*</t>
        </r>
        <r>
          <rPr>
            <sz val="9"/>
            <color rgb="FF000000"/>
            <rFont val="ＭＳ ゴシック"/>
            <family val="2"/>
            <charset val="128"/>
          </rPr>
          <t>・・・オープン参加</t>
        </r>
        <r>
          <rPr>
            <sz val="9"/>
            <color rgb="FF000000"/>
            <rFont val="ＭＳ ゴシック"/>
            <family val="2"/>
            <charset val="128"/>
          </rPr>
          <t xml:space="preserve">
</t>
        </r>
        <r>
          <rPr>
            <sz val="9"/>
            <color rgb="FF000000"/>
            <rFont val="ＭＳ ゴシック"/>
            <family val="2"/>
            <charset val="128"/>
          </rPr>
          <t>　　　かつ規格外資格記録</t>
        </r>
        <r>
          <rPr>
            <sz val="9"/>
            <color rgb="FF000000"/>
            <rFont val="ＭＳ 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AG6" authorId="0" shapeId="0" xr:uid="{00000000-0006-0000-0100-000005000000}">
      <text>
        <r>
          <rPr>
            <sz val="9"/>
            <color rgb="FF000000"/>
            <rFont val="ＭＳ Ｐゴシック"/>
            <family val="2"/>
            <charset val="128"/>
          </rPr>
          <t>他県の場合はリストから選択して修正してください。（初期値は「山形」になっています。）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G40" authorId="1" shapeId="0" xr:uid="{EC4806DC-48A8-4625-B097-5B1045CC6EFA}">
      <text>
        <r>
          <rPr>
            <b/>
            <sz val="9"/>
            <color indexed="81"/>
            <rFont val="MS P ゴシック"/>
            <family val="3"/>
            <charset val="128"/>
          </rPr>
          <t>代表者の役職を選択してください。</t>
        </r>
      </text>
    </comment>
  </commentList>
</comments>
</file>

<file path=xl/sharedStrings.xml><?xml version="1.0" encoding="utf-8"?>
<sst xmlns="http://schemas.openxmlformats.org/spreadsheetml/2006/main" count="1792" uniqueCount="1047">
  <si>
    <t>所属・学校名</t>
    <rPh sb="0" eb="2">
      <t>ショゾク</t>
    </rPh>
    <rPh sb="3" eb="5">
      <t>ガッコウ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</si>
  <si>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</si>
  <si>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</si>
  <si>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</si>
  <si>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</si>
  <si>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</si>
  <si>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</si>
  <si>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</si>
  <si>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</si>
  <si>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公認最高記録</t>
    <rPh sb="0" eb="2">
      <t>コウニン</t>
    </rPh>
    <rPh sb="2" eb="4">
      <t>サイコウ</t>
    </rPh>
    <rPh sb="4" eb="6">
      <t>キロク</t>
    </rPh>
    <phoneticPr fontId="1"/>
  </si>
  <si>
    <t>ﾌﾘｶﾞﾅ</t>
    <phoneticPr fontId="1"/>
  </si>
  <si>
    <t>漢字・ほか</t>
    <rPh sb="0" eb="2">
      <t>カンジ</t>
    </rPh>
    <phoneticPr fontId="1"/>
  </si>
  <si>
    <t>所属電話番号</t>
    <rPh sb="0" eb="2">
      <t>ショゾク</t>
    </rPh>
    <rPh sb="2" eb="4">
      <t>デンワ</t>
    </rPh>
    <rPh sb="4" eb="6">
      <t>バンゴウ</t>
    </rPh>
    <phoneticPr fontId="1"/>
  </si>
  <si>
    <t>連絡用
e-mailアドレス</t>
    <phoneticPr fontId="1"/>
  </si>
  <si>
    <t>印</t>
    <rPh sb="0" eb="1">
      <t>イン</t>
    </rPh>
    <phoneticPr fontId="1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</si>
  <si>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1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</si>
  <si>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1"/>
  </si>
  <si>
    <t>校 長</t>
    <rPh sb="0" eb="1">
      <t>コウ</t>
    </rPh>
    <rPh sb="2" eb="3">
      <t>チョウ</t>
    </rPh>
    <phoneticPr fontId="1"/>
  </si>
  <si>
    <t>DB</t>
    <phoneticPr fontId="1"/>
  </si>
  <si>
    <t>記録</t>
    <rPh sb="0" eb="2">
      <t>キロク</t>
    </rPh>
    <phoneticPr fontId="1"/>
  </si>
  <si>
    <t>S1</t>
    <phoneticPr fontId="1"/>
  </si>
  <si>
    <t>ZK</t>
    <phoneticPr fontId="1"/>
  </si>
  <si>
    <t>N1</t>
    <phoneticPr fontId="1"/>
  </si>
  <si>
    <t>N2</t>
    <phoneticPr fontId="1"/>
  </si>
  <si>
    <t>MC</t>
    <phoneticPr fontId="1"/>
  </si>
  <si>
    <t>KC</t>
  </si>
  <si>
    <t>N1</t>
  </si>
  <si>
    <t>060004</t>
  </si>
  <si>
    <t>米沢市陸協</t>
  </si>
  <si>
    <t>ﾖﾈｻﾞﾜｼﾘｸｼﾞｮｳｷｮｳｷﾞｷｮｳｶｲ</t>
  </si>
  <si>
    <t>060001</t>
  </si>
  <si>
    <t>南陽東置賜陸協</t>
  </si>
  <si>
    <t>ﾅﾝﾖｳﾋｶﾞｼｵｷﾀﾏﾁｸﾘｸｼﾞｮｳｷｮｳｷﾞｷｮｳｶｲ</t>
  </si>
  <si>
    <t>060012</t>
  </si>
  <si>
    <t>ﾆｼｵｷﾀﾏﾁｸﾘｸｼﾞｮｳｷｮｳｷﾞｷｮｳｶｲ</t>
  </si>
  <si>
    <t>060049</t>
  </si>
  <si>
    <t>協同薬品</t>
  </si>
  <si>
    <t>ｷｮｳﾄﾞｳﾔｸﾋﾝﾘｸｼﾞｮｳﾁｮｳｷｮﾘﾌﾞ</t>
  </si>
  <si>
    <t>060006</t>
  </si>
  <si>
    <t>上山市陸協</t>
  </si>
  <si>
    <t>ｶﾐﾉﾔﾏｼﾘｸｼﾞｮｳｷｮｳｷﾞｷｮｳｶｲ</t>
  </si>
  <si>
    <t>060007</t>
  </si>
  <si>
    <t>山形市陸協</t>
  </si>
  <si>
    <t>060019</t>
  </si>
  <si>
    <t>ﾃﾝﾄﾞｳｼﾘｸｼﾞｮｳｷｮｳｷﾞｷｮｳｶｲ</t>
  </si>
  <si>
    <t>060013</t>
  </si>
  <si>
    <t>ﾆｼﾑﾗﾔﾏﾁｸﾘｸｼﾞｮｳｷｮｳｷﾞｷｮｳｶｲ</t>
  </si>
  <si>
    <t>060014</t>
  </si>
  <si>
    <t>ｷﾀﾑﾗﾔﾏﾁｸﾘｸｼﾞｮｳｷｮｳｷﾞｷｮｳｶｲ</t>
  </si>
  <si>
    <t>060008</t>
  </si>
  <si>
    <t>鶴岡市陸協</t>
  </si>
  <si>
    <t>ﾂﾙｵｶｼﾘｸｼﾞｮｳｷｮｳｷﾞｷｮｳｶｲ</t>
  </si>
  <si>
    <t>060047</t>
  </si>
  <si>
    <t>ｼｮｳﾅｲｴｰｼｰ</t>
  </si>
  <si>
    <t>060016</t>
  </si>
  <si>
    <t>酒田市陸協</t>
  </si>
  <si>
    <t>ｻｶﾀｼﾘｸｼﾞｮｳｷｮｳｷﾞｷｮｳｶｲ</t>
  </si>
  <si>
    <t>060030</t>
  </si>
  <si>
    <t>神町自衛隊</t>
  </si>
  <si>
    <t>ｼﾞﾝﾏﾁｼﾞｴｲﾀｲ</t>
  </si>
  <si>
    <t>060037</t>
  </si>
  <si>
    <t>NPOﾔﾏｶﾞﾀﾃｨｴﾌｼｰ</t>
  </si>
  <si>
    <t>060023</t>
  </si>
  <si>
    <t>ﾔﾏｶﾞﾀｼﾔｸｼｮ</t>
  </si>
  <si>
    <t>060046</t>
  </si>
  <si>
    <t>山形市体協</t>
    <rPh sb="0" eb="3">
      <t>ヤマガタシ</t>
    </rPh>
    <rPh sb="3" eb="4">
      <t>タイ</t>
    </rPh>
    <rPh sb="4" eb="5">
      <t>キョウ</t>
    </rPh>
    <phoneticPr fontId="2"/>
  </si>
  <si>
    <t>ﾔﾏｶﾞﾀｼﾀｲｲｸｷｮｳｶｲ</t>
  </si>
  <si>
    <t>060034</t>
  </si>
  <si>
    <t>060002</t>
  </si>
  <si>
    <t>新庄地区陸協</t>
  </si>
  <si>
    <t>ｼﾝｼﾞｮｳﾁｸﾘｸｼﾞｮｳｷｮｳｷﾞｷｮｳｶｲ</t>
  </si>
  <si>
    <t>060048</t>
  </si>
  <si>
    <t>ｽﾏｯｸ</t>
  </si>
  <si>
    <t>060039</t>
  </si>
  <si>
    <t>日新製薬</t>
  </si>
  <si>
    <t>ﾆｯｼﾝｾｲﾔｸ</t>
  </si>
  <si>
    <t>060040</t>
  </si>
  <si>
    <t>ﾑﾗﾔﾏｱｽﾚﾁｯｸｸﾗﾌﾞ</t>
  </si>
  <si>
    <t>060041</t>
  </si>
  <si>
    <t>ﾔﾏｶﾞﾀﾉｳｷﾞｮｳｷｮｳﾄﾞｳｸﾐｱｲ</t>
  </si>
  <si>
    <t>060042</t>
  </si>
  <si>
    <t>ｸﾉﾘｱｽﾘｰﾄｸﾗﾌﾞ</t>
  </si>
  <si>
    <t>060029</t>
  </si>
  <si>
    <t>ｽﾎﾟｰﾂﾔﾏｶﾞﾀﾆｼﾞｭｳｲﾁ</t>
  </si>
  <si>
    <t>山形大</t>
  </si>
  <si>
    <t>ﾔﾏｶﾞﾀﾀﾞｲｶﾞｸ</t>
  </si>
  <si>
    <t>ﾄｳﾎｸｺｳｴｷﾌﾞﾝｶﾀﾞｲｶﾞｸ</t>
  </si>
  <si>
    <t>東北文教大</t>
  </si>
  <si>
    <t>ﾄｳﾎｸﾌﾞﾝｷｮｳﾀﾞｲｶﾞｸ</t>
  </si>
  <si>
    <t>063101</t>
  </si>
  <si>
    <t>山形東高</t>
  </si>
  <si>
    <t>ﾔﾏｶﾞﾀﾋｶﾞｼｺｳｺｳ</t>
  </si>
  <si>
    <t>063102</t>
  </si>
  <si>
    <t>山形南高</t>
  </si>
  <si>
    <t>ﾔﾏｶﾞﾀﾐﾅﾐｺｳｺｳ</t>
  </si>
  <si>
    <t>063105</t>
  </si>
  <si>
    <t>山形工高</t>
  </si>
  <si>
    <t>ﾔﾏｶﾞﾀｺｳｷﾞｮｳｺｳｺｳ</t>
  </si>
  <si>
    <t>063106</t>
  </si>
  <si>
    <t>山形中央高</t>
  </si>
  <si>
    <t>ﾔﾏｶﾞﾀﾁｭｳｵｳｺｳｺｳ</t>
  </si>
  <si>
    <t>063107</t>
  </si>
  <si>
    <t>山形商高</t>
  </si>
  <si>
    <t>ﾔﾏｶﾞﾀｼﾘﾂｼｮｳｷﾞｮｳｺｳｺｳ</t>
  </si>
  <si>
    <t>063110</t>
  </si>
  <si>
    <t>天童高</t>
  </si>
  <si>
    <t>ﾃﾝﾄﾞｳｺｳｺｳ</t>
  </si>
  <si>
    <t>063111</t>
  </si>
  <si>
    <t>山辺高</t>
  </si>
  <si>
    <t>ﾔﾏﾉﾍﾞｺｳｺｳ</t>
  </si>
  <si>
    <t>063112</t>
  </si>
  <si>
    <t>寒河江高</t>
  </si>
  <si>
    <t>ｻｶﾞｴｺｳｺｳ</t>
  </si>
  <si>
    <t>063113</t>
  </si>
  <si>
    <t>寒河江工高</t>
  </si>
  <si>
    <t>ｻｶﾞｴｺｳｷﾞｮｳｺｳｺｳ</t>
  </si>
  <si>
    <t>063114</t>
  </si>
  <si>
    <t>ﾔﾁｺｳｺｳ</t>
  </si>
  <si>
    <t>上山明新館高</t>
  </si>
  <si>
    <t>ｶﾐﾉﾔﾏﾒｲｼﾝｶﾝｺｳｺｳ</t>
  </si>
  <si>
    <t>063452</t>
  </si>
  <si>
    <t>山形聾高</t>
  </si>
  <si>
    <t>063501</t>
  </si>
  <si>
    <t>山形城北高</t>
  </si>
  <si>
    <t>ﾔﾏｶﾞﾀｼﾞｮｳﾎｸｺｳｺｳ</t>
  </si>
  <si>
    <t>063502</t>
  </si>
  <si>
    <t>山形学院高</t>
  </si>
  <si>
    <t>ﾔﾏｶﾞﾀｶﾞｸｲﾝｺｳｺｳ</t>
  </si>
  <si>
    <t>063503</t>
  </si>
  <si>
    <t>日大山形高</t>
  </si>
  <si>
    <t>ﾆﾎﾝﾀﾞｲｶﾞｸﾔﾏｶﾞﾀｺｳｺｳ</t>
  </si>
  <si>
    <t>063504</t>
  </si>
  <si>
    <t>山形明正高</t>
  </si>
  <si>
    <t>ﾔﾏｶﾞﾀﾒｲｾｲｺｳｺｳ</t>
  </si>
  <si>
    <t>063505</t>
  </si>
  <si>
    <t>063506</t>
  </si>
  <si>
    <t>063507</t>
  </si>
  <si>
    <t>東海大山形高</t>
  </si>
  <si>
    <t>ﾄｳｶｲﾀﾞｲｶﾞｸﾔﾏｶﾞﾀｺｳｺｳ</t>
  </si>
  <si>
    <t>063126</t>
  </si>
  <si>
    <t>063118</t>
  </si>
  <si>
    <t>村山産高</t>
  </si>
  <si>
    <t>ｹﾝﾘﾂﾑﾗﾔﾏｻﾝｷﾞｮｳｺｳｺｳ</t>
  </si>
  <si>
    <t>北村山高</t>
  </si>
  <si>
    <t>ｷﾀﾑﾗﾔﾏｺｳｺｳ</t>
  </si>
  <si>
    <t>063123</t>
  </si>
  <si>
    <t>神室産高</t>
  </si>
  <si>
    <t>ｼﾝｼﾞｮｳｶﾑﾛｻﾝｷﾞｮｳｺｳｺｳ</t>
  </si>
  <si>
    <t>063122</t>
  </si>
  <si>
    <t>新庄南高</t>
  </si>
  <si>
    <t>ｼﾝｼﾞｮｳﾐﾅﾐｺｳｺｳ</t>
  </si>
  <si>
    <t>063121</t>
  </si>
  <si>
    <t>新庄北高</t>
  </si>
  <si>
    <t>ｼﾝｼﾞｮｳｷﾀｺｳｺｳ</t>
  </si>
  <si>
    <t>063508</t>
  </si>
  <si>
    <t>新庄東高</t>
  </si>
  <si>
    <t>ｼﾝｼﾞｮｳﾋｶﾞｼｺｳｺｳ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</si>
  <si>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</si>
  <si>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</si>
  <si>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2"/>
  </si>
  <si>
    <t>ｼﾝｼﾞｮｳｷﾀﾃｲｼﾞｾｲｺｳｺｳ</t>
  </si>
  <si>
    <t>063127</t>
  </si>
  <si>
    <t>米沢興譲館高</t>
  </si>
  <si>
    <t>ﾖﾈｻﾞﾜｺｳｼﾞｮｳｶﾝｺｳｺｳ</t>
  </si>
  <si>
    <t>063128</t>
  </si>
  <si>
    <t>米沢東高</t>
  </si>
  <si>
    <t>ﾖﾈｻﾞﾜﾋｶﾞｼｺｳｺｳ</t>
  </si>
  <si>
    <t>063509</t>
  </si>
  <si>
    <t>九里学園高</t>
  </si>
  <si>
    <t>ｸﾉﾘｶﾞｸｴﾝｺｳｺｳ</t>
  </si>
  <si>
    <t>063131</t>
  </si>
  <si>
    <t>置賜農高</t>
  </si>
  <si>
    <t>ｵｷﾀﾏﾉｳｷﾞｮｳｺｳｺｳ</t>
  </si>
  <si>
    <t>南陽高</t>
  </si>
  <si>
    <t>ﾅﾝﾖｳｺｳｺｳ</t>
  </si>
  <si>
    <t>063133</t>
  </si>
  <si>
    <t>高畠高</t>
  </si>
  <si>
    <t>ﾀｶﾊﾀｺｳｺｳ</t>
  </si>
  <si>
    <t>063135</t>
  </si>
  <si>
    <t>長井高</t>
  </si>
  <si>
    <t>ﾅｶﾞｲｺｳｺｳ</t>
  </si>
  <si>
    <t>063136</t>
  </si>
  <si>
    <t>長井工高</t>
  </si>
  <si>
    <t>ﾅｶﾞｲｺｳｷﾞｮｳｺｳｺｳ</t>
  </si>
  <si>
    <t>063138</t>
  </si>
  <si>
    <t>小国高</t>
  </si>
  <si>
    <t>ｵｸﾞﾆｺｳｺｳ</t>
  </si>
  <si>
    <t>063130</t>
  </si>
  <si>
    <t>米沢商高</t>
  </si>
  <si>
    <t>ﾖﾈｻﾞﾜｼｮｳｷﾞｮｳｺｳｺｳ</t>
  </si>
  <si>
    <t>063510</t>
  </si>
  <si>
    <t>米沢中央高</t>
  </si>
  <si>
    <t>ﾖﾈｻﾞﾜﾁｭｳｵｳｺｳｺｳ</t>
  </si>
  <si>
    <t>063137</t>
  </si>
  <si>
    <t>荒砥高</t>
  </si>
  <si>
    <t>ｱﾗﾄｺｳｺｳ</t>
  </si>
  <si>
    <t>063129</t>
  </si>
  <si>
    <t>米沢工高</t>
  </si>
  <si>
    <t>ﾖﾈｻﾞﾜｺｳｷﾞｮｳｺｳｺｳ</t>
  </si>
  <si>
    <t>063139</t>
  </si>
  <si>
    <t>鶴岡中央高</t>
  </si>
  <si>
    <t>ﾂﾙｵｶﾁｭｳｵｳｺｳｺｳ</t>
  </si>
  <si>
    <t>063141</t>
  </si>
  <si>
    <t>鶴岡工高</t>
  </si>
  <si>
    <t>ﾂﾙｵｶｺｳｷﾞｮｳｺｳｺｳ</t>
  </si>
  <si>
    <t>063147</t>
  </si>
  <si>
    <t>加茂水産高</t>
  </si>
  <si>
    <t>ｶﾓｽｲｻﾝｺｳｺｳ</t>
  </si>
  <si>
    <t>063144</t>
  </si>
  <si>
    <t>庄内総合高</t>
  </si>
  <si>
    <t>ｼｮｳﾅｲｿｳｺﾞｳｺｳｺｳ</t>
  </si>
  <si>
    <t>063513</t>
  </si>
  <si>
    <t>鶴岡東高</t>
  </si>
  <si>
    <t>ﾂﾙｵｶﾋｶﾞｼｺｳｺｳ</t>
  </si>
  <si>
    <t>063091</t>
  </si>
  <si>
    <t>鶴岡高専</t>
  </si>
  <si>
    <t>ﾂﾙｵｶｺｳｾﾝ</t>
  </si>
  <si>
    <t>064125</t>
  </si>
  <si>
    <t>063155</t>
  </si>
  <si>
    <t>遊佐高</t>
  </si>
  <si>
    <t>ﾕｻﾞｺｳｺｳ</t>
  </si>
  <si>
    <t>063153</t>
  </si>
  <si>
    <t>酒田光陵高</t>
  </si>
  <si>
    <t>ｻｶﾀｺｳﾘｮｳｺｳｺｳ</t>
  </si>
  <si>
    <t>063150</t>
  </si>
  <si>
    <t>酒田西高</t>
  </si>
  <si>
    <t>ｻｶﾀﾆｼｺｳｺｳ</t>
  </si>
  <si>
    <t>063149</t>
  </si>
  <si>
    <t>酒田東高</t>
  </si>
  <si>
    <t>ｻｶﾀﾋｶﾞｼｺｳｺｳ</t>
  </si>
  <si>
    <t>063515</t>
  </si>
  <si>
    <t>酒田南高</t>
  </si>
  <si>
    <t>ｻｶﾀﾐﾅﾐｺｳｺｳ</t>
  </si>
  <si>
    <t>063514</t>
  </si>
  <si>
    <t>天真学園高</t>
  </si>
  <si>
    <t>ﾃﾝｼﾝｶﾞｸｴﾝｺｳｺｳ</t>
  </si>
  <si>
    <t>酒田西高定</t>
    <rPh sb="1" eb="2">
      <t>タ</t>
    </rPh>
    <rPh sb="3" eb="4">
      <t>コウ</t>
    </rPh>
    <phoneticPr fontId="2"/>
  </si>
  <si>
    <t>064124</t>
  </si>
  <si>
    <t>米沢工高定</t>
    <rPh sb="0" eb="2">
      <t>ヨネザワ</t>
    </rPh>
    <rPh sb="3" eb="4">
      <t>コウ</t>
    </rPh>
    <phoneticPr fontId="2"/>
  </si>
  <si>
    <t>ﾖﾈｻﾞﾜｺｳｷﾞｮｳﾃｲｼﾞｾｲｺｳｺｳ</t>
  </si>
  <si>
    <t>064121</t>
  </si>
  <si>
    <t>ｶｼﾞｮｳｶﾞｸｴﾝｺｳｺｳ</t>
  </si>
  <si>
    <t>064122</t>
  </si>
  <si>
    <t>霞城学園高IV</t>
    <rPh sb="2" eb="4">
      <t>ガクエン</t>
    </rPh>
    <rPh sb="4" eb="5">
      <t>コウ</t>
    </rPh>
    <phoneticPr fontId="2"/>
  </si>
  <si>
    <t>ｶｼﾞｮｳｶﾞｸｴﾝﾖﾝﾌﾞｺｳｺｳ</t>
  </si>
  <si>
    <t>065247</t>
  </si>
  <si>
    <t>米沢一中</t>
  </si>
  <si>
    <t>ﾖﾈｻﾞﾜｼﾘﾂﾀﾞｲｲﾁﾁｭｳｶﾞｯｺｳ</t>
  </si>
  <si>
    <t>065248</t>
  </si>
  <si>
    <t>米沢二中</t>
  </si>
  <si>
    <t>ﾖﾈｻﾞﾜｼﾘﾂﾀﾞｲﾆﾁｭｳｶﾞｯｺｳ</t>
  </si>
  <si>
    <t>065249</t>
  </si>
  <si>
    <t>米沢三中</t>
  </si>
  <si>
    <t>ﾖﾈｻﾞﾜｼﾘﾂﾀﾞｲｻﾝﾁｭｳｶﾞｯｺｳ</t>
  </si>
  <si>
    <t>065250</t>
  </si>
  <si>
    <t>米沢四中</t>
  </si>
  <si>
    <t>ﾖﾈｻﾞﾜｼﾘﾂﾀﾞｲﾖﾝﾁｭｳｶﾞｯｺｳ</t>
  </si>
  <si>
    <t>065251</t>
  </si>
  <si>
    <t>米沢五中</t>
  </si>
  <si>
    <t>ﾖﾈｻﾞﾜｼﾘﾂﾀﾞｲｺﾞﾁｭｳｶﾞｯｺｳ</t>
  </si>
  <si>
    <t>065252</t>
  </si>
  <si>
    <t>米沢六中</t>
  </si>
  <si>
    <t>ﾖﾈｻﾞﾜｼﾘﾂﾀﾞｲﾛｸﾁｭｳｶﾞｯｺｳ</t>
  </si>
  <si>
    <t>065253</t>
  </si>
  <si>
    <t>ﾖﾈｻﾞﾜｼﾘﾂﾐﾅﾐﾊﾗﾁｭｳｶﾞｯｺｳ</t>
  </si>
  <si>
    <t>065256</t>
  </si>
  <si>
    <t>065254</t>
  </si>
  <si>
    <t>ﾅﾝﾖｳｼﾘﾂｱｶﾕﾁｭｳｶﾞｯｺｳ</t>
  </si>
  <si>
    <t>065259</t>
  </si>
  <si>
    <t>川西中</t>
  </si>
  <si>
    <t>ｶﾜﾆｼﾁｮｳﾘﾂｶﾜﾆｼﾁｭｳｶﾞｯｺｳ</t>
  </si>
  <si>
    <t>065258</t>
  </si>
  <si>
    <t>065257</t>
  </si>
  <si>
    <t>065255</t>
  </si>
  <si>
    <t>ﾅﾝﾖｳｼﾘﾂﾐﾔｳﾁﾁｭｳｶﾞｯｺｳ</t>
  </si>
  <si>
    <t>065260</t>
  </si>
  <si>
    <t>長井南中</t>
  </si>
  <si>
    <t>ﾅｶﾞｲｼﾘﾂﾅｶﾞｲﾐﾅﾐﾁｭｳｶﾞｯｺｳ</t>
  </si>
  <si>
    <t>065261</t>
  </si>
  <si>
    <t>長井北中</t>
  </si>
  <si>
    <t>ﾅｶﾞｲｼﾘﾂﾅｶﾞｲｷﾀﾁｭｳｶﾞｯｺｳ</t>
  </si>
  <si>
    <t>065265</t>
  </si>
  <si>
    <t>飯豊中</t>
  </si>
  <si>
    <t>ｲｲﾃﾞﾁｮｳﾘﾂｲｲﾃﾞﾁｭｳｶﾞｯｺｳ</t>
  </si>
  <si>
    <t>065263</t>
  </si>
  <si>
    <t>小国中</t>
  </si>
  <si>
    <t>ｵｸﾞﾆﾁｮｳﾘﾂｵｸﾞﾆﾁｭｳｶﾞｯｺｳ</t>
  </si>
  <si>
    <t>065262</t>
  </si>
  <si>
    <t>ｵｸﾞﾆﾁｮｳﾘﾂｶﾉﾐｽﾞﾁｭｳｶﾞｯｺｳ</t>
  </si>
  <si>
    <t>065217</t>
  </si>
  <si>
    <t>上山南中</t>
  </si>
  <si>
    <t>ｶﾐﾉﾔﾏｼﾘﾂﾐﾅﾐﾁｭｳｶﾞｯｺｳ</t>
  </si>
  <si>
    <t>065218</t>
  </si>
  <si>
    <t>上山北中</t>
  </si>
  <si>
    <t>ｶﾐﾉﾔﾏｼﾘﾂｷﾀﾁｭｳｶﾞｯｺｳ</t>
  </si>
  <si>
    <t>065219</t>
  </si>
  <si>
    <t>ｶﾐﾉﾔﾏｼﾘﾂﾐﾔｶﾜﾁｭｳｶﾞｯｺｳ</t>
  </si>
  <si>
    <t>065202</t>
  </si>
  <si>
    <t>山形二中</t>
  </si>
  <si>
    <t>ﾔﾏｶﾞﾀｼﾘﾂﾀﾞｲﾆﾁｭｳｶﾞｯｺｳ</t>
  </si>
  <si>
    <t>065203</t>
  </si>
  <si>
    <t>山形三中</t>
  </si>
  <si>
    <t>ﾔﾏｶﾞﾀｼﾘｯﾀﾞｲｻﾝﾁｭｳｶﾞｯｺｳ</t>
  </si>
  <si>
    <t>065204</t>
  </si>
  <si>
    <t>山形四中</t>
  </si>
  <si>
    <t>ﾔﾏｶﾞﾀｼﾘﾂﾀﾞｲﾖﾝﾁｭｳｶﾞｯｺｳ</t>
  </si>
  <si>
    <t>065205</t>
  </si>
  <si>
    <t>山形五中</t>
  </si>
  <si>
    <t>ﾔﾏｶﾞﾀｼﾘﾂﾀﾞｲｺﾞﾁｭｳｶﾞｯｺｳ</t>
  </si>
  <si>
    <t>065206</t>
  </si>
  <si>
    <t>山形六中</t>
  </si>
  <si>
    <t>ﾔﾏｶﾞﾀｼﾘﾂﾀﾞｲﾛｸﾁｭｳｶﾞｯｺｳ</t>
  </si>
  <si>
    <t>065207</t>
  </si>
  <si>
    <t>山形七中</t>
  </si>
  <si>
    <t>ﾔﾏｶﾞﾀｼﾘﾂﾀﾞｲｼﾁﾁｭｳｶﾞｯｺｳ</t>
  </si>
  <si>
    <t>065209</t>
  </si>
  <si>
    <t>山形十中</t>
  </si>
  <si>
    <t>ﾔﾏｶﾞﾀｼﾘﾂﾀﾞｲｼﾞｭｳﾁｭｩｶﾞｯｺｳ</t>
  </si>
  <si>
    <t>065210</t>
  </si>
  <si>
    <t>ﾔﾏｶﾞﾀｼﾘﾂｶﾅｲﾁｭｳｶﾞｯｺｳ</t>
  </si>
  <si>
    <t>065212</t>
  </si>
  <si>
    <t>ﾔﾏｶﾞﾀｼﾘﾂﾔﾏﾃﾞﾗﾁｭｳｶﾞｯｺｳ</t>
  </si>
  <si>
    <t>065213</t>
  </si>
  <si>
    <t>ﾔﾏｶﾞﾀｼﾘﾂｻﾞｵｳﾀﾞｲｲﾁﾁｭｳｶﾞｯｺｳ</t>
  </si>
  <si>
    <t>065214</t>
  </si>
  <si>
    <t>ﾔﾏｶﾞﾀｼﾘﾂｻﾞｵｳﾀﾞｲﾆﾁｭｳｶﾞｯｺｳ</t>
  </si>
  <si>
    <t>065215</t>
  </si>
  <si>
    <t>山形大附中</t>
  </si>
  <si>
    <t>ﾔﾏｶﾞﾀﾀﾞｲｶﾞｸﾌｿﾞｸﾁｭｳｶﾞｯｺｳ</t>
  </si>
  <si>
    <t>065220</t>
  </si>
  <si>
    <t>天童二中</t>
  </si>
  <si>
    <t>ﾃﾝﾄﾞｳｼﾘﾂﾀﾞｲﾆﾁｭｳｶﾞｯｺｳ</t>
  </si>
  <si>
    <t>065221</t>
  </si>
  <si>
    <t>天童三中</t>
  </si>
  <si>
    <t>ﾃﾝﾄﾞｳｼﾘﾂﾀﾞｲｻﾝﾁｭｳｶﾞｯｺｳ</t>
  </si>
  <si>
    <t>065222</t>
  </si>
  <si>
    <t>天童四中</t>
  </si>
  <si>
    <t>ﾃﾝﾄﾞｳｼﾘﾂﾀﾞｲﾖﾝﾁｭｳｶﾞｯｺｳ</t>
  </si>
  <si>
    <t>065223</t>
  </si>
  <si>
    <t>山辺中</t>
  </si>
  <si>
    <t>ﾔﾏﾉﾍﾞﾁｮｳﾘﾂﾔﾏﾉﾍﾞﾁｭｳｶﾞｯｺｳ</t>
  </si>
  <si>
    <t>065224</t>
  </si>
  <si>
    <t>中山中</t>
  </si>
  <si>
    <t>ﾅｶﾔﾏﾁｮｳﾘﾂﾅｶﾔﾏﾁｭｳｶﾞｯｺｳ</t>
  </si>
  <si>
    <t>065225</t>
  </si>
  <si>
    <t>ｻｶﾞｴｼﾘﾂﾘｮｳﾄｳﾁｭｳｶﾞｯｺｳ</t>
  </si>
  <si>
    <t>065226</t>
  </si>
  <si>
    <t>ｻｶﾞｴｼﾘﾂﾘｮｳﾅﾝﾁｭｳｶﾞｯｺｳ</t>
  </si>
  <si>
    <t>065227</t>
  </si>
  <si>
    <t>ｻｶﾞｴｼﾘﾂﾘｮｳｾｲﾁｭｳｶﾞｯｺｳ</t>
  </si>
  <si>
    <t>065228</t>
  </si>
  <si>
    <t>河北中</t>
  </si>
  <si>
    <t>ｶﾎｸﾁｮｳﾘﾂｶﾎｸﾁｭｳｶﾞｯｺｳ</t>
  </si>
  <si>
    <t>065230</t>
  </si>
  <si>
    <t>大江中</t>
  </si>
  <si>
    <t>ｵｵｴﾁｮｳﾘﾂｵｵｴﾁｭｳｶﾞｯｺｳ</t>
  </si>
  <si>
    <t>065231</t>
  </si>
  <si>
    <t>ﾑﾗﾔﾏｼﾘﾂﾀﾃｵｶﾁｭｳｶﾞｯｺｳ</t>
  </si>
  <si>
    <t>065232</t>
  </si>
  <si>
    <t>ﾑﾗﾔﾏｼﾘﾂﾊﾔﾏﾁｭｳｶﾞｯｺｳ</t>
  </si>
  <si>
    <t>065233</t>
  </si>
  <si>
    <t>東根一中</t>
  </si>
  <si>
    <t>ﾋｶﾞｼﾈｼﾘﾂﾀﾞｲｲﾁﾁｭｳｶﾞｯｺｳ</t>
  </si>
  <si>
    <t>065234</t>
  </si>
  <si>
    <t>ﾋｶﾞｼﾈｼﾘﾂﾀﾞｲﾆﾁｭｳｶﾞｯｺｳ</t>
  </si>
  <si>
    <t>065236</t>
  </si>
  <si>
    <t>ﾋｶﾞｼﾈｼﾘﾂｼﾞﾝﾏﾁﾁｭｳｶﾞｯｺｳ</t>
  </si>
  <si>
    <t>065237</t>
  </si>
  <si>
    <t>ｵﾊﾞﾅｻﾞﾜｼﾘﾂﾌｸﾊﾗﾁｭｳｶﾞｯｺｳ</t>
  </si>
  <si>
    <t>065238</t>
  </si>
  <si>
    <t>尾花沢中</t>
  </si>
  <si>
    <t>ｵﾊﾞﾅｻﾞﾜｼﾘﾂｵﾊﾞﾅｻﾞﾜﾁｭｳｶﾞｯｺｳ</t>
  </si>
  <si>
    <t>065239</t>
  </si>
  <si>
    <t>ｵﾊﾞﾅｻﾞﾜｼﾘﾂﾀﾏﾉﾁｭｳｶﾞｯｺｳ</t>
  </si>
  <si>
    <t>065241</t>
  </si>
  <si>
    <t>大石田中</t>
  </si>
  <si>
    <t>ｵｵｲｼﾀﾞﾁｮｳﾘﾂｵｵｲｼﾀﾞﾁｭｳｶﾞｯｺｳ</t>
  </si>
  <si>
    <t>065235</t>
  </si>
  <si>
    <t>ﾋｶﾞｼﾈｼﾘﾂｵｵﾄﾐﾁｭｳｶﾞｯｺｳ</t>
  </si>
  <si>
    <t>065242</t>
  </si>
  <si>
    <t>新庄中</t>
  </si>
  <si>
    <t>ｼﾝｼﾞｮｳｼﾘﾂｼﾝｼﾞｮｳﾁｭｳｶﾞｯｺｳ</t>
  </si>
  <si>
    <t>065243</t>
  </si>
  <si>
    <t>ｼﾝｼﾞｮｳｼﾘﾂﾒｲﾘﾝﾁｭｳｶﾞｯｺｳ</t>
  </si>
  <si>
    <t>065244</t>
  </si>
  <si>
    <t>最上中</t>
  </si>
  <si>
    <t>ﾓｶﾞﾐﾁｮｳﾘﾂﾓｶﾞﾐﾁｭｳｶﾞｯｺｳ</t>
  </si>
  <si>
    <t>065246</t>
  </si>
  <si>
    <t>真室川中</t>
  </si>
  <si>
    <t>ﾏﾑﾛｶﾞﾜﾁｮｳﾘﾂﾏﾑﾛｶﾞﾜﾁｭｳｶﾞｯｺｳ</t>
  </si>
  <si>
    <t>065266</t>
  </si>
  <si>
    <t>鶴岡一中</t>
  </si>
  <si>
    <t>ﾂﾙｵｶｼﾘﾂﾂﾙｵｶﾀﾞｲｲﾁﾁｭｳｶﾞｯｺｳ</t>
  </si>
  <si>
    <t>065267</t>
  </si>
  <si>
    <t>鶴岡二中</t>
  </si>
  <si>
    <t>ﾂﾙｵｶｼﾘﾂﾂﾙｵｶﾀﾞｲﾆﾁｭｳｶﾞｯｺｳ</t>
  </si>
  <si>
    <t>065268</t>
  </si>
  <si>
    <t>鶴岡三中</t>
  </si>
  <si>
    <t>ﾂﾙｵｶｼﾘﾂﾂﾙｵｶﾀﾞｲｻﾝﾁｭｳｶﾞｯｺｳ</t>
  </si>
  <si>
    <t>065269</t>
  </si>
  <si>
    <t>鶴岡四中</t>
  </si>
  <si>
    <t>ﾂﾙｵｶｼﾘﾂﾂﾙｵｶﾀﾞｲﾖﾝﾁｭｳｶﾞｯｺｳ</t>
  </si>
  <si>
    <t>065270</t>
  </si>
  <si>
    <t>鶴岡五中</t>
  </si>
  <si>
    <t>ﾂﾙｵｶｼﾘﾂﾂﾙｵｶﾀﾞｲｺﾞﾁｭｳｶﾞｯｺｳ</t>
  </si>
  <si>
    <t>065271</t>
  </si>
  <si>
    <t>ﾂﾙｵｶｼﾘﾂﾄﾖｳﾗﾁｭｳｶﾞｯｺｳ</t>
  </si>
  <si>
    <t>065272</t>
  </si>
  <si>
    <t>ﾂﾙｵｶｼﾘﾂﾌｼﾞｼﾏﾁｭｳｶﾞｯｺｳ</t>
  </si>
  <si>
    <t>065280</t>
  </si>
  <si>
    <t>酒田一中</t>
  </si>
  <si>
    <t>ｻｶﾀｼﾘﾂﾀﾞｲｲﾁﾁｭｳｶﾞｯｺｳ</t>
  </si>
  <si>
    <t>065281</t>
  </si>
  <si>
    <t>酒田二中</t>
  </si>
  <si>
    <t>ｻｶﾀｼﾘﾂﾀﾞｲﾆﾁｭｳｶﾞｯｺｳ</t>
  </si>
  <si>
    <t>065282</t>
  </si>
  <si>
    <t>酒田三中</t>
  </si>
  <si>
    <t>ｻｶﾀｼﾘﾂﾀﾞｲｻﾝﾁｭｳｶﾞｯｺｳ</t>
  </si>
  <si>
    <t>065283</t>
  </si>
  <si>
    <t>酒田四中</t>
  </si>
  <si>
    <t>ｻｶﾀｼﾘﾂﾀﾞｲﾖﾝﾁｭｳｶﾞｯｺｳ</t>
  </si>
  <si>
    <t>065284</t>
  </si>
  <si>
    <t>酒田六中</t>
  </si>
  <si>
    <t>ｻｶﾀｼﾘﾂﾀﾞｲﾛｸﾁｭｳｶﾞｯｺｳ</t>
  </si>
  <si>
    <t>065286</t>
  </si>
  <si>
    <t>ｻｶﾀｼﾘﾂﾁｮｳｶｲﾔﾜﾀﾁｭｳｶﾞｯｺｳ</t>
  </si>
  <si>
    <t>065287</t>
  </si>
  <si>
    <t>ｻｶﾀｼﾘﾂﾄｳﾌﾞﾁｭｳｶﾞｯｺｳ</t>
  </si>
  <si>
    <t>065289</t>
  </si>
  <si>
    <t>遊佐中</t>
  </si>
  <si>
    <t>ﾕｻﾞﾁｮｳﾘﾂﾕｻﾞﾁｭｳｶﾞｯｺｳ</t>
  </si>
  <si>
    <t>065288</t>
  </si>
  <si>
    <t>ﾔﾏｶﾞﾀｹﾝﾘﾂｻｶﾀﾄｸﾍﾞﾂｼｴﾝｶﾞｯｺｳ</t>
  </si>
  <si>
    <t>065274</t>
  </si>
  <si>
    <t>ﾂﾙｵｶｼﾘﾂｸｼﾋﾞｷﾁｭｳｶﾞｯｺｳ</t>
  </si>
  <si>
    <t>065276</t>
  </si>
  <si>
    <t>ﾂﾙｵｶｼﾘﾂｱﾂﾐﾁｭｳｶﾞｯｺｳ</t>
  </si>
  <si>
    <t>065279</t>
  </si>
  <si>
    <t>ｼｮｳﾅｲﾁｮｳﾘﾂｱﾏﾙﾒﾁｭｳｶﾞｯｺｳ</t>
  </si>
  <si>
    <t>065277</t>
  </si>
  <si>
    <t>三川中</t>
  </si>
  <si>
    <t>ﾐｶﾜﾁｮｳﾘﾂﾐｶﾜﾁｭｳｶﾞｯｺｳ</t>
  </si>
  <si>
    <t>065278</t>
  </si>
  <si>
    <t>ｼｮｳﾅｲﾁｮｳﾘﾂﾀﾁｶﾜﾁｭｳｶﾞｯｺｳ</t>
  </si>
  <si>
    <t>065275</t>
  </si>
  <si>
    <t>ﾂﾙｵｶｼﾘﾂｱｻﾋﾁｭｳｶﾞｯｺｳ</t>
  </si>
  <si>
    <t>ﾔﾏｶﾞﾀｹﾝﾘﾂﾖﾈｻﾞﾜｼﾞｮｼﾀﾝｷﾀﾞｲｶﾞｸ</t>
  </si>
  <si>
    <t>063103</t>
  </si>
  <si>
    <t>山形西高</t>
  </si>
  <si>
    <t>ﾔﾏｶﾞﾀﾆｼｺｳｺｳ</t>
  </si>
  <si>
    <t>063104</t>
  </si>
  <si>
    <t>山形北高</t>
  </si>
  <si>
    <t>ﾔﾏｶﾞﾀｷﾀｺｳｺｳ</t>
  </si>
  <si>
    <t>065264</t>
  </si>
  <si>
    <t>065208</t>
  </si>
  <si>
    <t>山形九中</t>
  </si>
  <si>
    <t>ﾔﾏｶﾞﾀｼﾘﾂﾀﾞｲｸﾁｭｳｶﾞｯｺｳ</t>
  </si>
  <si>
    <t>065211</t>
  </si>
  <si>
    <t>ﾔﾏｶﾞﾀｼﾘﾂﾀｶﾀﾞﾃﾁｭｳｶﾞｯｺｳ</t>
  </si>
  <si>
    <t>065216</t>
  </si>
  <si>
    <t>山形聾中</t>
  </si>
  <si>
    <t>065229</t>
  </si>
  <si>
    <t>西川中</t>
  </si>
  <si>
    <t>ﾆｼｶﾜﾁｮｳﾘﾂﾆｼｶﾜﾁｭｳｶﾞｯｺｳ</t>
  </si>
  <si>
    <t>065240</t>
  </si>
  <si>
    <t>065245</t>
  </si>
  <si>
    <t>舟形中</t>
  </si>
  <si>
    <t>ﾌﾅｶﾞﾀﾁｮｳﾘﾂﾌﾅｶﾞﾀﾁｭｳｶﾞｯｺｳ</t>
  </si>
  <si>
    <t>065285</t>
  </si>
  <si>
    <t>ｻｶﾀｼﾘﾂﾄﾋﾞｼﾏﾁｭｳｶﾞｯｺｳ</t>
  </si>
  <si>
    <t>065273</t>
  </si>
  <si>
    <t>ﾂﾙｵｶｼﾘﾂﾊｸﾞﾛﾁｭｳｶﾞｯｺｳ</t>
  </si>
  <si>
    <t>KC</t>
    <phoneticPr fontId="1"/>
  </si>
  <si>
    <t>所属略称</t>
    <rPh sb="0" eb="2">
      <t>ショゾク</t>
    </rPh>
    <rPh sb="2" eb="4">
      <t>リャクショウ</t>
    </rPh>
    <phoneticPr fontId="1"/>
  </si>
  <si>
    <t>MC</t>
  </si>
  <si>
    <t>MC</t>
    <phoneticPr fontId="1"/>
  </si>
  <si>
    <t>X1</t>
    <phoneticPr fontId="1"/>
  </si>
  <si>
    <t>種目(申込)</t>
    <rPh sb="0" eb="2">
      <t>シュモク</t>
    </rPh>
    <rPh sb="3" eb="5">
      <t>モウシコ</t>
    </rPh>
    <phoneticPr fontId="1"/>
  </si>
  <si>
    <t>ZK</t>
  </si>
  <si>
    <t>N2</t>
  </si>
  <si>
    <t>区分</t>
    <rPh sb="0" eb="2">
      <t>クブン</t>
    </rPh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</si>
  <si>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</si>
  <si>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</si>
  <si>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</si>
  <si>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</si>
  <si>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区分性別</t>
    <rPh sb="0" eb="2">
      <t>クブン</t>
    </rPh>
    <rPh sb="2" eb="4">
      <t>セイベツ</t>
    </rPh>
    <phoneticPr fontId="1"/>
  </si>
  <si>
    <t>一般男</t>
    <rPh sb="0" eb="2">
      <t>イッパン</t>
    </rPh>
    <rPh sb="2" eb="3">
      <t>オトコ</t>
    </rPh>
    <phoneticPr fontId="1"/>
  </si>
  <si>
    <t>大学男</t>
    <rPh sb="0" eb="2">
      <t>ダイガク</t>
    </rPh>
    <rPh sb="2" eb="3">
      <t>オトコ</t>
    </rPh>
    <phoneticPr fontId="1"/>
  </si>
  <si>
    <t>高校男</t>
    <rPh sb="0" eb="2">
      <t>コウコウ</t>
    </rPh>
    <rPh sb="2" eb="3">
      <t>オトコ</t>
    </rPh>
    <phoneticPr fontId="1"/>
  </si>
  <si>
    <t>中学男</t>
    <rPh sb="0" eb="2">
      <t>チュウガク</t>
    </rPh>
    <rPh sb="2" eb="3">
      <t>オトコ</t>
    </rPh>
    <phoneticPr fontId="1"/>
  </si>
  <si>
    <t>小学男</t>
    <rPh sb="0" eb="2">
      <t>ショウガク</t>
    </rPh>
    <rPh sb="2" eb="3">
      <t>オトコ</t>
    </rPh>
    <phoneticPr fontId="1"/>
  </si>
  <si>
    <t>一般女</t>
    <rPh sb="0" eb="2">
      <t>イッパン</t>
    </rPh>
    <rPh sb="2" eb="3">
      <t>オンナ</t>
    </rPh>
    <phoneticPr fontId="1"/>
  </si>
  <si>
    <t>大学女</t>
    <rPh sb="0" eb="2">
      <t>ダイガク</t>
    </rPh>
    <rPh sb="2" eb="3">
      <t>オンナ</t>
    </rPh>
    <phoneticPr fontId="1"/>
  </si>
  <si>
    <t>高校女</t>
    <rPh sb="0" eb="2">
      <t>コウコウ</t>
    </rPh>
    <rPh sb="2" eb="3">
      <t>オンナ</t>
    </rPh>
    <phoneticPr fontId="1"/>
  </si>
  <si>
    <t>中学女</t>
    <rPh sb="0" eb="2">
      <t>チュウガク</t>
    </rPh>
    <rPh sb="2" eb="3">
      <t>オンナ</t>
    </rPh>
    <phoneticPr fontId="1"/>
  </si>
  <si>
    <t>小学女</t>
    <rPh sb="0" eb="2">
      <t>ショウガク</t>
    </rPh>
    <rPh sb="2" eb="3">
      <t>オンナ</t>
    </rPh>
    <phoneticPr fontId="1"/>
  </si>
  <si>
    <t>code</t>
    <phoneticPr fontId="1"/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</si>
  <si>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1"/>
  </si>
  <si>
    <t>種目略称</t>
    <rPh sb="0" eb="2">
      <t>シュモク</t>
    </rPh>
    <rPh sb="2" eb="4">
      <t>リャクショウ</t>
    </rPh>
    <phoneticPr fontId="1"/>
  </si>
  <si>
    <t>種目code</t>
    <rPh sb="0" eb="2">
      <t>シュモク</t>
    </rPh>
    <phoneticPr fontId="1"/>
  </si>
  <si>
    <t>種目code説明</t>
    <rPh sb="0" eb="2">
      <t>シュモク</t>
    </rPh>
    <rPh sb="6" eb="8">
      <t>セツメイ</t>
    </rPh>
    <phoneticPr fontId="1"/>
  </si>
  <si>
    <t>左3桁は種目code</t>
    <rPh sb="0" eb="1">
      <t>ヒダリ</t>
    </rPh>
    <rPh sb="2" eb="3">
      <t>ケタ</t>
    </rPh>
    <rPh sb="4" eb="6">
      <t>シュモク</t>
    </rPh>
    <phoneticPr fontId="1"/>
  </si>
  <si>
    <t>4桁目は種別</t>
    <rPh sb="1" eb="2">
      <t>ケタ</t>
    </rPh>
    <rPh sb="2" eb="3">
      <t>メ</t>
    </rPh>
    <rPh sb="4" eb="6">
      <t>シュベツ</t>
    </rPh>
    <phoneticPr fontId="1"/>
  </si>
  <si>
    <t>　　0=なし</t>
    <phoneticPr fontId="1"/>
  </si>
  <si>
    <t>　　1=一般高校</t>
    <rPh sb="4" eb="6">
      <t>イッパン</t>
    </rPh>
    <rPh sb="6" eb="8">
      <t>コウコウ</t>
    </rPh>
    <phoneticPr fontId="1"/>
  </si>
  <si>
    <t>　　2=一般</t>
    <rPh sb="4" eb="6">
      <t>イッパン</t>
    </rPh>
    <phoneticPr fontId="1"/>
  </si>
  <si>
    <t>　　3=高校</t>
    <rPh sb="4" eb="6">
      <t>コウコウ</t>
    </rPh>
    <phoneticPr fontId="1"/>
  </si>
  <si>
    <t>　　4=中学</t>
    <rPh sb="4" eb="6">
      <t>チュウガク</t>
    </rPh>
    <phoneticPr fontId="1"/>
  </si>
  <si>
    <t>　　5=小学</t>
    <rPh sb="4" eb="6">
      <t>ショウガク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</si>
  <si>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</si>
  <si>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</si>
  <si>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</si>
  <si>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</si>
  <si>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</si>
  <si>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</si>
  <si>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</si>
  <si>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</si>
  <si>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1"/>
  </si>
  <si>
    <t>m 1500m</t>
    <phoneticPr fontId="1"/>
  </si>
  <si>
    <t>北海道</t>
  </si>
  <si>
    <t>神奈川</t>
  </si>
  <si>
    <t>和歌山</t>
  </si>
  <si>
    <t>鹿児島</t>
  </si>
  <si>
    <t>01</t>
    <phoneticPr fontId="3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</si>
  <si>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</si>
  <si>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</si>
  <si>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</si>
  <si>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</si>
  <si>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</si>
  <si>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</si>
  <si>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</si>
  <si>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</si>
  <si>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</si>
  <si>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</si>
  <si>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</si>
  <si>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</si>
  <si>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</si>
  <si>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</si>
  <si>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</si>
  <si>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</si>
  <si>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</si>
  <si>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</si>
  <si>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</si>
  <si>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</si>
  <si>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</si>
  <si>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</si>
  <si>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</si>
  <si>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</si>
  <si>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</si>
  <si>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</si>
  <si>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</si>
  <si>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</si>
  <si>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</si>
  <si>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</si>
  <si>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</si>
  <si>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</si>
  <si>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</si>
  <si>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</si>
  <si>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</si>
  <si>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</si>
  <si>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</si>
  <si>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</si>
  <si>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</si>
  <si>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</si>
  <si>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</si>
  <si>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</si>
  <si>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</si>
  <si>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学連</t>
  </si>
  <si>
    <t>登録県</t>
    <rPh sb="0" eb="2">
      <t>トウロク</t>
    </rPh>
    <rPh sb="2" eb="3">
      <t>ケン</t>
    </rPh>
    <phoneticPr fontId="1"/>
  </si>
  <si>
    <t>060050</t>
  </si>
  <si>
    <t>060051</t>
  </si>
  <si>
    <t>釧路公立大</t>
  </si>
  <si>
    <t>仙台大</t>
  </si>
  <si>
    <t>東北大</t>
  </si>
  <si>
    <t>秋田大</t>
  </si>
  <si>
    <t>東北公益大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</si>
  <si>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</si>
  <si>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</si>
  <si>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</si>
  <si>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</si>
  <si>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</si>
  <si>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</si>
  <si>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</si>
  <si>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</si>
  <si>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</si>
  <si>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</si>
  <si>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</si>
  <si>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</si>
  <si>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</si>
  <si>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</si>
  <si>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</si>
  <si>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</si>
  <si>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</si>
  <si>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</si>
  <si>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</si>
  <si>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</si>
  <si>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</si>
  <si>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</si>
  <si>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</si>
  <si>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</si>
  <si>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</si>
  <si>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</si>
  <si>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</si>
  <si>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</si>
  <si>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</si>
  <si>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</si>
  <si>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</si>
  <si>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</si>
  <si>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</si>
  <si>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</si>
  <si>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</si>
  <si>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</si>
  <si>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</si>
  <si>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</si>
  <si>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</si>
  <si>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</si>
  <si>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</si>
  <si>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</si>
  <si>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</si>
  <si>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</si>
  <si>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</si>
  <si>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</si>
  <si>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</si>
  <si>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</si>
  <si>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</si>
  <si>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</si>
  <si>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</si>
  <si>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ﾄｳﾎｸﾀﾞｲｶﾞｸ</t>
  </si>
  <si>
    <t>ﾐﾔｷﾞｷｮｳｲｸﾀﾞｲｶﾞｸ</t>
  </si>
  <si>
    <t>ｱｷﾀﾀﾞｲｶﾞｸ</t>
  </si>
  <si>
    <t>ﾌｸｼﾏﾀﾞｲｶﾞｸ</t>
  </si>
  <si>
    <t>ｲﾊﾞﾗｷﾀﾞｲｶﾞｸ</t>
  </si>
  <si>
    <t>ﾂｸﾊﾞﾀﾞｲｶﾞｸ</t>
  </si>
  <si>
    <t>ﾁﾊﾞﾀﾞｲｶﾞｸ</t>
  </si>
  <si>
    <t>ﾄｳｷｮｳﾀﾞｲｶﾞｸ</t>
  </si>
  <si>
    <t>ﾄｳｷｮｳｶﾞｲｺｸｺﾞﾀﾞｲｶﾞｸ</t>
  </si>
  <si>
    <t>ﾄｳｷｮｳｶﾞｸｹﾞｲﾀﾞｲｶﾞｸ</t>
  </si>
  <si>
    <t>ﾋﾄﾂﾊﾞｼﾀﾞｲｶﾞｸ</t>
  </si>
  <si>
    <t>ﾖｺﾊﾏｺｸﾘﾂﾀﾞｲｶﾞｸ</t>
  </si>
  <si>
    <t>ﾆｲｶﾞﾀﾀﾞｲｶﾞｸ</t>
  </si>
  <si>
    <t>ｼﾝｼｭｳﾀﾞｲｶﾞｸ</t>
  </si>
  <si>
    <t>ｼﾞｮｳｴﾂｷｮｳｲｸﾀﾞｲｶﾞｸ</t>
  </si>
  <si>
    <t>ﾀｶｻｷｹｲｻﾞｲﾀﾞｲｶﾞｸ</t>
  </si>
  <si>
    <t>ｸｼﾛｺｳﾘﾂﾀﾞｲｶﾞｸ</t>
  </si>
  <si>
    <t>ｾﾝﾀﾞｲﾀﾞｲｶﾞｸ</t>
  </si>
  <si>
    <t>ﾄｳﾎｸｶﾞｸｲﾝﾀﾞｲｶﾞｸ</t>
  </si>
  <si>
    <t>ﾄｳﾎｸﾌｸｼﾀﾞｲｶﾞｸ</t>
  </si>
  <si>
    <t>ﾘｭｳﾂｳｹｲｻﾞｲﾀﾞｲｶﾞｸ</t>
  </si>
  <si>
    <t>ﾄｳｷｮｳｺｸｻｲﾀﾞｲｶﾞｸ</t>
  </si>
  <si>
    <t>ｼﾞｮｳｻｲﾀﾞｲｶﾞｸ</t>
  </si>
  <si>
    <t>ﾁｭｳｵｳｶﾞｸｲﾝﾀﾞｲｶﾞｸ</t>
  </si>
  <si>
    <t>ｱｵﾔﾏｶﾞｸｲﾝﾀﾞｲｶﾞｸ</t>
  </si>
  <si>
    <t>ｱｼﾞｱﾀﾞｲｶﾞｸ</t>
  </si>
  <si>
    <t>ｵｳﾋﾞﾘﾝﾀﾞｲｶﾞｸ</t>
  </si>
  <si>
    <t>ｺｸｶﾞｸｲﾝﾀﾞｲｶﾞｸ</t>
  </si>
  <si>
    <t>ｺｸｼｶﾝﾀﾞｲｶﾞｸ</t>
  </si>
  <si>
    <t>ｼﾞｭﾝﾃﾝﾄﾞｳﾀﾞｲｶﾞｸ</t>
  </si>
  <si>
    <t>ｿｳｶﾀﾞｲｶﾞｸ</t>
  </si>
  <si>
    <t>ﾀﾞｲﾄｳﾌﾞﾝｶﾀﾞｲｶﾞｸ</t>
  </si>
  <si>
    <t>ﾀｸｼｮｸﾀﾞｲｶﾞｸ</t>
  </si>
  <si>
    <t>ﾀﾏｶﾞﾜﾀﾞｲｶﾞｸ</t>
  </si>
  <si>
    <t>ﾁｭｳｵｳﾀﾞｲｶﾞｸ</t>
  </si>
  <si>
    <t>ﾃｲｷｮｳﾀﾞｲｶﾞｸ</t>
  </si>
  <si>
    <t>ﾄｳｶｲﾀﾞｲｶﾞｸ</t>
  </si>
  <si>
    <t>ﾄｳｷｮｳｹｲｻﾞｲﾀﾞｲｶﾞｸ</t>
  </si>
  <si>
    <t>ﾄｳｷｮｳｼﾞｮｼﾀｲｲｸﾀﾞｲｶﾞｸ</t>
  </si>
  <si>
    <t>ﾄｳｷｮｳﾉｳｷﾞｮｳﾀﾞｲｶﾞｸ</t>
  </si>
  <si>
    <t>ﾄｳｷｮｳﾔｯｶﾀﾞｲｶﾞｸ</t>
  </si>
  <si>
    <t>ﾄｳﾖｳﾀﾞｲｶﾞｸ</t>
  </si>
  <si>
    <t>ﾆﾎﾝﾀﾞｲｶﾞｸ</t>
  </si>
  <si>
    <t>ﾆｯﾎﾟﾝﾀｲｲｸﾀﾞｲｶﾞｸ</t>
  </si>
  <si>
    <t>ﾎｳｾｲﾀﾞｲｶﾞｸ</t>
  </si>
  <si>
    <t>ﾒｲｼﾞﾀﾞｲｶﾞｸ</t>
  </si>
  <si>
    <t>ﾘｯｷｮｳﾀﾞｲｶﾞｸ</t>
  </si>
  <si>
    <t>ﾜｾﾀﾞﾀﾞｲｶﾞｸ</t>
  </si>
  <si>
    <t>ｶﾅｻﾞﾜｺｳｷﾞｮｳﾀﾞｲｶﾞｸ</t>
  </si>
  <si>
    <t>ﾔﾏﾅｼｶﾞｸｲﾝﾀﾞｲｶﾞｸ</t>
  </si>
  <si>
    <t>ﾁｭｳｷｮｳﾀﾞｲｶﾞｸ</t>
  </si>
  <si>
    <t>ｺｸｻｲﾌﾞﾄﾞｳﾀﾞｲｶﾞｸ</t>
  </si>
  <si>
    <t>ﾊｸｵｳﾀﾞｲｶﾞｸ</t>
  </si>
  <si>
    <t>ｽﾙｶﾞﾀﾞｲﾀﾞｲｶﾞｸ</t>
  </si>
  <si>
    <t>ﾍｲｾｲｺｸｻｲﾀﾞｲｶﾞｸ</t>
  </si>
  <si>
    <t>ｼｮｳｲﾝﾀﾞｲｶﾞｸ</t>
  </si>
  <si>
    <t>ﾆｲｶﾞﾀｲﾘｮｳﾌｸｼﾀﾞｲｶﾞｸ</t>
  </si>
  <si>
    <t>ﾑｻｼﾉｶﾞｸｲﾝﾀﾞｲｶﾞｸ</t>
  </si>
  <si>
    <t>神室高真室川</t>
    <rPh sb="0" eb="2">
      <t>カムロ</t>
    </rPh>
    <rPh sb="2" eb="3">
      <t>コウ</t>
    </rPh>
    <phoneticPr fontId="1"/>
  </si>
  <si>
    <t>金井中</t>
  </si>
  <si>
    <t>高楯中</t>
  </si>
  <si>
    <t>山寺中</t>
  </si>
  <si>
    <t>蔵王一中</t>
  </si>
  <si>
    <t>蔵王二中</t>
  </si>
  <si>
    <t>陵東中</t>
  </si>
  <si>
    <t>陵南中</t>
  </si>
  <si>
    <t>陵西中</t>
  </si>
  <si>
    <t>楯岡中</t>
  </si>
  <si>
    <t>葉山中</t>
  </si>
  <si>
    <t>大富中</t>
  </si>
  <si>
    <t>神町中</t>
  </si>
  <si>
    <t>明倫中</t>
    <rPh sb="0" eb="2">
      <t>メイリン</t>
    </rPh>
    <phoneticPr fontId="2"/>
  </si>
  <si>
    <t>豊浦中</t>
  </si>
  <si>
    <t>藤島中</t>
  </si>
  <si>
    <t>羽黒中</t>
  </si>
  <si>
    <t>櫛引中</t>
  </si>
  <si>
    <t>温海中</t>
  </si>
  <si>
    <t>立川中</t>
  </si>
  <si>
    <t>余目中</t>
  </si>
  <si>
    <t>米沢七中</t>
    <rPh sb="0" eb="2">
      <t>ヨネザワ</t>
    </rPh>
    <rPh sb="2" eb="3">
      <t>ナナ</t>
    </rPh>
    <rPh sb="3" eb="4">
      <t>チュウ</t>
    </rPh>
    <phoneticPr fontId="2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</si>
  <si>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</si>
  <si>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</si>
  <si>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</si>
  <si>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</si>
  <si>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</si>
  <si>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</si>
  <si>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</si>
  <si>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</si>
  <si>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</si>
  <si>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</si>
  <si>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</si>
  <si>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1"/>
  </si>
  <si>
    <t>M1</t>
    <phoneticPr fontId="1"/>
  </si>
  <si>
    <t>M2</t>
    <phoneticPr fontId="1"/>
  </si>
  <si>
    <t>所属</t>
    <rPh sb="0" eb="2">
      <t>ショゾク</t>
    </rPh>
    <phoneticPr fontId="1"/>
  </si>
  <si>
    <t>氏名加工</t>
    <rPh sb="0" eb="2">
      <t>シメイ</t>
    </rPh>
    <rPh sb="2" eb="4">
      <t>カコウ</t>
    </rPh>
    <phoneticPr fontId="1"/>
  </si>
  <si>
    <t>参　加　料　納　入　書</t>
  </si>
  <si>
    <t>参加料</t>
  </si>
  <si>
    <t>円</t>
  </si>
  <si>
    <t>×</t>
  </si>
  <si>
    <t>種目</t>
  </si>
  <si>
    <t>合計</t>
  </si>
  <si>
    <t>を送金いたします。</t>
  </si>
  <si>
    <t>送金者</t>
  </si>
  <si>
    <t>所属名（学校名）</t>
  </si>
  <si>
    <t>受取人</t>
  </si>
  <si>
    <t>参　加　料　受　領　書</t>
  </si>
  <si>
    <t>様</t>
  </si>
  <si>
    <t>申込責任者名　　</t>
  </si>
  <si>
    <t>金</t>
    <rPh sb="0" eb="1">
      <t>キン</t>
    </rPh>
    <phoneticPr fontId="1"/>
  </si>
  <si>
    <t>円也</t>
    <phoneticPr fontId="1"/>
  </si>
  <si>
    <t>印</t>
  </si>
  <si>
    <t>SX</t>
    <phoneticPr fontId="1"/>
  </si>
  <si>
    <t>ﾔﾏｶﾞﾀｼﾘｸｼﾞｮｳｷｮｳｷﾞｷｮｳｶｲ</t>
  </si>
  <si>
    <t>ｴﾇﾃﾞｰｿﾌﾄｳｴｱ</t>
  </si>
  <si>
    <t>ﾔﾏｶﾞﾀﾐｰﾄﾗﾝﾄﾞ</t>
  </si>
  <si>
    <t>ﾜｲｱｸｼｮﾝﾄﾗｯｸｸﾗﾌﾞ</t>
  </si>
  <si>
    <t>060052</t>
  </si>
  <si>
    <t>063108</t>
  </si>
  <si>
    <t>ﾄｳｵｳｶﾞｯｶﾝｺｳｺｳ</t>
  </si>
  <si>
    <t>063119</t>
  </si>
  <si>
    <t>ｼﾝｼﾞｮｳｶﾑﾛｻﾝｷﾞｮｳｺｳｺｳﾏﾑﾛｶﾞﾜｺｳ</t>
  </si>
  <si>
    <t>063134</t>
  </si>
  <si>
    <t>063142</t>
  </si>
  <si>
    <t>ﾔﾏｶﾞﾀﾛｳｶﾞｯｺｳ</t>
  </si>
  <si>
    <t>ｻｶﾀﾆｼｺｳｺｳﾃｲｼﾞｾｲ</t>
  </si>
  <si>
    <t>ﾔﾏｶﾞﾀｼﾘﾂﾀﾞｲﾊﾁﾁｭｳｶﾞｯｺｳ</t>
  </si>
  <si>
    <t>ﾔﾏｶﾞﾀｹﾝﾘﾂﾔﾏｶﾞﾀﾛｳｶﾞｯｺｳ</t>
  </si>
  <si>
    <t>ﾃﾝﾄﾞｳｼﾘﾂﾀﾞｲｲﾁﾁｭｳｶﾞｯｺｳ</t>
  </si>
  <si>
    <t>ﾔﾏﾉﾍﾞﾁｮｳﾘﾂｻｸﾔｻﾞﾜﾁｭｳｶﾞｯｺｳ</t>
  </si>
  <si>
    <t>ｱｻﾋﾁｮｳﾘﾂｱｻﾋﾁｭｳｶﾞｯｺｳ</t>
  </si>
  <si>
    <t>ﾋｶﾞｼﾈｼﾘﾂﾀﾞｲｻﾝﾁｭｳｶﾞｯｺｳ</t>
  </si>
  <si>
    <t>ｼﾝｼﾞｮｳｼﾘﾂﾆｯｼﾝﾁｭｳｶﾞｯｺｳ</t>
  </si>
  <si>
    <t>ｼﾝｼﾞｮｳｼﾘﾂﾊｷﾞﾉｶﾞｸｴﾝ</t>
  </si>
  <si>
    <t>ｼﾝｼﾞｮｳｼﾘﾂﾔﾑｷﾁｭｳｶﾞｯｺｳ</t>
  </si>
  <si>
    <t>ｶﾈﾔﾏﾁｮｳﾘﾂｶﾈﾔﾏﾁｭｳｶﾞｯｺｳ</t>
  </si>
  <si>
    <t>ｵｵｸﾗｿﾝﾘﾂｵｵｸﾗﾁｭｳｶﾞｯｺｳ</t>
  </si>
  <si>
    <t>ｻｹｶﾜｿﾝﾘﾂｻｹｶﾜﾁｭｳｶﾞｯｺｳ</t>
  </si>
  <si>
    <t>ﾄｻﾞﾜｿﾝﾘﾂﾄｻﾞﾜﾁｭｳｶﾞｯｺｳ</t>
  </si>
  <si>
    <t>ﾖﾈｻﾞﾜｼﾘﾂﾀﾞｲｼﾁﾁｭｳｶﾞｯｺｳ</t>
  </si>
  <si>
    <t>ﾅﾝﾖｳｼﾘﾂｵｷｺﾞｳﾁｭｳｶﾞｯｺｳ</t>
  </si>
  <si>
    <t>ﾀｶﾊﾀﾁｮｳﾘﾂﾀｶﾊﾀﾁｭｳｶﾞｯｺｳ</t>
  </si>
  <si>
    <t>ｼﾗﾀｶﾁｮｳﾘﾂｼﾗﾀｶﾁｭｳｶﾞｯｺｳ</t>
  </si>
  <si>
    <t>ﾄｳｷｮｳﾉｳｺｳﾀﾞｲｶﾞｸ</t>
  </si>
  <si>
    <t>ｼﾞｮｳﾌﾞﾀﾞｲｶﾞｸ</t>
  </si>
  <si>
    <t>ﾒｲｼﾞﾔｯｶﾀﾞｲｶﾞｸ</t>
  </si>
  <si>
    <t>ｷﾞﾌｹｲｻﾞｲﾀﾞｲｶﾞｸ</t>
  </si>
  <si>
    <t>ｵｵｻｶｹﾞｲｼﾞｭﾂﾀﾞｲｶﾞｸ</t>
  </si>
  <si>
    <t>ﾆﾎﾝﾔｯｶﾀﾞｲｶﾞｸ</t>
  </si>
  <si>
    <t>男</t>
    <rPh sb="0" eb="1">
      <t>オトコ</t>
    </rPh>
    <phoneticPr fontId="10"/>
  </si>
  <si>
    <t>女</t>
    <rPh sb="0" eb="1">
      <t>オンナ</t>
    </rPh>
    <phoneticPr fontId="10"/>
  </si>
  <si>
    <t>D1</t>
    <phoneticPr fontId="1"/>
  </si>
  <si>
    <t>D2</t>
    <phoneticPr fontId="1"/>
  </si>
  <si>
    <t>D3</t>
    <phoneticPr fontId="1"/>
  </si>
  <si>
    <t>H1</t>
    <phoneticPr fontId="1"/>
  </si>
  <si>
    <t>J1</t>
    <phoneticPr fontId="1"/>
  </si>
  <si>
    <t>J2</t>
    <phoneticPr fontId="1"/>
  </si>
  <si>
    <t>J3</t>
    <phoneticPr fontId="1"/>
  </si>
  <si>
    <t>H2</t>
    <phoneticPr fontId="1"/>
  </si>
  <si>
    <t>H3</t>
    <phoneticPr fontId="1"/>
  </si>
  <si>
    <t>申込責任者</t>
    <rPh sb="0" eb="2">
      <t>モウシコ</t>
    </rPh>
    <rPh sb="2" eb="5">
      <t>セキニンシャ</t>
    </rPh>
    <phoneticPr fontId="1"/>
  </si>
  <si>
    <t>連絡用
e-mailアドレス</t>
    <phoneticPr fontId="1"/>
  </si>
  <si>
    <t>申込責任者名</t>
    <rPh sb="0" eb="2">
      <t>モウシコ</t>
    </rPh>
    <rPh sb="2" eb="5">
      <t>セキニンシャ</t>
    </rPh>
    <rPh sb="5" eb="6">
      <t>メイ</t>
    </rPh>
    <phoneticPr fontId="5"/>
  </si>
  <si>
    <t>山形ﾐｰﾄﾗﾝﾄﾞ</t>
    <rPh sb="0" eb="2">
      <t>ヤマガタ</t>
    </rPh>
    <phoneticPr fontId="1"/>
  </si>
  <si>
    <t>東桜学館高</t>
    <rPh sb="0" eb="2">
      <t>ヒガシサクラ</t>
    </rPh>
    <rPh sb="2" eb="4">
      <t>ガッカン</t>
    </rPh>
    <rPh sb="4" eb="5">
      <t>ダカ</t>
    </rPh>
    <phoneticPr fontId="1"/>
  </si>
  <si>
    <t>山形八中</t>
    <rPh sb="0" eb="2">
      <t>ヤマガタ</t>
    </rPh>
    <rPh sb="2" eb="3">
      <t>ハチ</t>
    </rPh>
    <rPh sb="3" eb="4">
      <t>チュウ</t>
    </rPh>
    <phoneticPr fontId="1"/>
  </si>
  <si>
    <t>天童一中</t>
    <rPh sb="2" eb="3">
      <t>イチ</t>
    </rPh>
    <phoneticPr fontId="1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</si>
  <si>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1"/>
  </si>
  <si>
    <t>町立朝日中</t>
    <rPh sb="0" eb="2">
      <t>チョウリツ</t>
    </rPh>
    <rPh sb="2" eb="4">
      <t>アサヒ</t>
    </rPh>
    <rPh sb="4" eb="5">
      <t>チュウ</t>
    </rPh>
    <phoneticPr fontId="1"/>
  </si>
  <si>
    <t>東根三中</t>
    <rPh sb="0" eb="2">
      <t>ヒガシネ</t>
    </rPh>
    <rPh sb="2" eb="3">
      <t>サン</t>
    </rPh>
    <rPh sb="3" eb="4">
      <t>チュウ</t>
    </rPh>
    <phoneticPr fontId="1"/>
  </si>
  <si>
    <t>ﾄｳｵｳｶﾞｯｶﾝﾁｭｳｶﾞｯｺｳ</t>
    <phoneticPr fontId="1"/>
  </si>
  <si>
    <t>日新中</t>
    <rPh sb="2" eb="3">
      <t>チュウ</t>
    </rPh>
    <phoneticPr fontId="1"/>
  </si>
  <si>
    <t>萩野学園</t>
    <rPh sb="2" eb="4">
      <t>ガクエン</t>
    </rPh>
    <phoneticPr fontId="1"/>
  </si>
  <si>
    <t>八向中</t>
    <rPh sb="2" eb="3">
      <t>チュウ</t>
    </rPh>
    <phoneticPr fontId="1"/>
  </si>
  <si>
    <t>金山中</t>
    <rPh sb="0" eb="2">
      <t>カネヤマ</t>
    </rPh>
    <rPh sb="2" eb="3">
      <t>チュウ</t>
    </rPh>
    <phoneticPr fontId="1"/>
  </si>
  <si>
    <t>大蔵中</t>
    <rPh sb="0" eb="2">
      <t>オオクラ</t>
    </rPh>
    <rPh sb="2" eb="3">
      <t>チュウ</t>
    </rPh>
    <phoneticPr fontId="1"/>
  </si>
  <si>
    <t>鮭川中</t>
    <rPh sb="0" eb="1">
      <t>サケ</t>
    </rPh>
    <rPh sb="1" eb="2">
      <t>カワ</t>
    </rPh>
    <rPh sb="2" eb="3">
      <t>チュウ</t>
    </rPh>
    <phoneticPr fontId="1"/>
  </si>
  <si>
    <t>戸沢中</t>
    <rPh sb="0" eb="2">
      <t>トザワ</t>
    </rPh>
    <rPh sb="2" eb="3">
      <t>チュウ</t>
    </rPh>
    <phoneticPr fontId="1"/>
  </si>
  <si>
    <t>沖郷中</t>
    <rPh sb="0" eb="1">
      <t>オキ</t>
    </rPh>
    <rPh sb="1" eb="2">
      <t>ゴウ</t>
    </rPh>
    <rPh sb="2" eb="3">
      <t>チュウ</t>
    </rPh>
    <phoneticPr fontId="1"/>
  </si>
  <si>
    <t>065301</t>
  </si>
  <si>
    <t>ﾎｯｶｲﾄﾞｳﾀﾞｲｶﾞｸ</t>
    <phoneticPr fontId="2"/>
  </si>
  <si>
    <t>ｲﾜﾃﾀﾞｲｶﾞｸ</t>
    <phoneticPr fontId="2"/>
  </si>
  <si>
    <t>宮城教育大</t>
    <rPh sb="2" eb="4">
      <t>キョウイク</t>
    </rPh>
    <phoneticPr fontId="1"/>
  </si>
  <si>
    <t>ｻｲﾀﾏﾀﾞｲｶﾞｸ</t>
    <phoneticPr fontId="2"/>
  </si>
  <si>
    <t>東北学院大</t>
    <rPh sb="2" eb="4">
      <t>ガクイン</t>
    </rPh>
    <rPh sb="4" eb="5">
      <t>ダイ</t>
    </rPh>
    <phoneticPr fontId="1"/>
  </si>
  <si>
    <t>ﾄｳﾎｸｺｳｷﾞｮｳﾀﾞｲｶﾞｸ</t>
    <phoneticPr fontId="2"/>
  </si>
  <si>
    <t>東北福祉大</t>
    <rPh sb="2" eb="4">
      <t>フクシ</t>
    </rPh>
    <rPh sb="4" eb="5">
      <t>ダイ</t>
    </rPh>
    <phoneticPr fontId="1"/>
  </si>
  <si>
    <t>ﾁﾊﾞｺｳｷﾞｮｳﾀﾞｲｶﾞｸ</t>
    <phoneticPr fontId="2"/>
  </si>
  <si>
    <t>ｹｲｵｳｷﾞｼﾞｭｸﾀﾞｲｶﾞｸ</t>
    <phoneticPr fontId="2"/>
  </si>
  <si>
    <t>ﾆﾎﾝｼﾞｮｼﾀｲｲｸﾀﾞｲｶﾞｸ</t>
    <phoneticPr fontId="2"/>
  </si>
  <si>
    <t>ｼｶﾞｯｶﾝﾀﾞｲｶﾞｸ</t>
    <phoneticPr fontId="2"/>
  </si>
  <si>
    <t>ﾊﾁﾉﾍｶﾞｸｲﾝﾀﾞｲｶﾞｸ</t>
    <phoneticPr fontId="2"/>
  </si>
  <si>
    <t>白鴎大</t>
    <rPh sb="0" eb="2">
      <t>ハクオウ</t>
    </rPh>
    <rPh sb="2" eb="3">
      <t>ダイ</t>
    </rPh>
    <phoneticPr fontId="1"/>
  </si>
  <si>
    <t>ﾃｲｷｮｳﾍｲｾｲﾀﾞｲｶﾞｸ</t>
    <phoneticPr fontId="2"/>
  </si>
  <si>
    <t>ﾄｳﾎｸﾌﾞﾝｶｶﾞｸｴﾝﾀﾞｲｶﾞｸ</t>
    <phoneticPr fontId="2"/>
  </si>
  <si>
    <t>必ず記入してください。全てのシートに反映されます。</t>
    <rPh sb="0" eb="1">
      <t>カナラ</t>
    </rPh>
    <rPh sb="2" eb="4">
      <t>キニュウ</t>
    </rPh>
    <rPh sb="11" eb="12">
      <t>スベ</t>
    </rPh>
    <rPh sb="18" eb="20">
      <t>ハンエイ</t>
    </rPh>
    <phoneticPr fontId="1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</si>
  <si>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1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</si>
  <si>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（略称：全角７文字以内）</t>
    </r>
    <rPh sb="0" eb="2">
      <t>ショゾク</t>
    </rPh>
    <rPh sb="3" eb="5">
      <t>ガッコウ</t>
    </rPh>
    <rPh sb="5" eb="6">
      <t>メイ</t>
    </rPh>
    <rPh sb="7" eb="9">
      <t>リャクショウ</t>
    </rPh>
    <rPh sb="10" eb="12">
      <t>ゼンカク</t>
    </rPh>
    <rPh sb="13" eb="15">
      <t>モジ</t>
    </rPh>
    <rPh sb="15" eb="17">
      <t>イナイ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</si>
  <si>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</si>
  <si>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t>申込責任者連絡先（携帯)</t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1"/>
  </si>
  <si>
    <t>申込責任者E-mailアドレス</t>
    <rPh sb="0" eb="2">
      <t>モウシコミ</t>
    </rPh>
    <rPh sb="2" eb="4">
      <t>セキニン</t>
    </rPh>
    <rPh sb="4" eb="5">
      <t>シャ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</si>
  <si>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</si>
  <si>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</si>
  <si>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　　　　
    数字のみ記入。
　　○○人、○○名等は
    付けない。</t>
    <rPh sb="9" eb="11">
      <t>スウジ</t>
    </rPh>
    <rPh sb="13" eb="15">
      <t>キニュウ</t>
    </rPh>
    <rPh sb="21" eb="22">
      <t>ニン</t>
    </rPh>
    <rPh sb="25" eb="26">
      <t>メイ</t>
    </rPh>
    <rPh sb="26" eb="27">
      <t>トウ</t>
    </rPh>
    <rPh sb="33" eb="34">
      <t>ツ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</si>
  <si>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</si>
  <si>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</si>
  <si>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申込種目数
（個人種目）</t>
    <rPh sb="0" eb="2">
      <t>モウシコミ</t>
    </rPh>
    <rPh sb="2" eb="4">
      <t>シュモク</t>
    </rPh>
    <rPh sb="4" eb="5">
      <t>スウ</t>
    </rPh>
    <rPh sb="7" eb="9">
      <t>コジン</t>
    </rPh>
    <rPh sb="9" eb="11">
      <t>シュモク</t>
    </rPh>
    <phoneticPr fontId="1"/>
  </si>
  <si>
    <t>↑必ず記入をお願いします。</t>
    <rPh sb="1" eb="2">
      <t>カナラ</t>
    </rPh>
    <rPh sb="3" eb="5">
      <t>キニュウ</t>
    </rPh>
    <rPh sb="7" eb="8">
      <t>ネガ</t>
    </rPh>
    <phoneticPr fontId="1"/>
  </si>
  <si>
    <t>↑この列の数字は「申込書」シートのデータを基に自動集計したものです。これと記入した人数が合うか確認してください。</t>
    <rPh sb="3" eb="4">
      <t>レツ</t>
    </rPh>
    <rPh sb="5" eb="7">
      <t>スウジ</t>
    </rPh>
    <rPh sb="9" eb="12">
      <t>モウシコミショ</t>
    </rPh>
    <rPh sb="21" eb="22">
      <t>モト</t>
    </rPh>
    <rPh sb="23" eb="25">
      <t>ジドウ</t>
    </rPh>
    <rPh sb="25" eb="27">
      <t>シュウケイ</t>
    </rPh>
    <rPh sb="37" eb="39">
      <t>キニュウ</t>
    </rPh>
    <rPh sb="41" eb="43">
      <t>ニンズウ</t>
    </rPh>
    <rPh sb="44" eb="45">
      <t>ア</t>
    </rPh>
    <rPh sb="47" eb="49">
      <t>カクニン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</si>
  <si>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</si>
  <si>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</si>
  <si>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男countif</t>
    <rPh sb="0" eb="1">
      <t>オトコ</t>
    </rPh>
    <phoneticPr fontId="1"/>
  </si>
  <si>
    <t>男sum</t>
    <rPh sb="0" eb="1">
      <t>オトコ</t>
    </rPh>
    <phoneticPr fontId="1"/>
  </si>
  <si>
    <t>女countif</t>
    <rPh sb="0" eb="1">
      <t>オンナ</t>
    </rPh>
    <phoneticPr fontId="1"/>
  </si>
  <si>
    <t>女sum</t>
    <rPh sb="0" eb="1">
      <t>オンナ</t>
    </rPh>
    <phoneticPr fontId="1"/>
  </si>
  <si>
    <t>男子１００ｍ</t>
  </si>
  <si>
    <t>男子４００ｍ</t>
  </si>
  <si>
    <t>男子１５００ｍ</t>
  </si>
  <si>
    <t>男子３０００ｍ</t>
  </si>
  <si>
    <t>男子５０００ｍ</t>
  </si>
  <si>
    <t>男子走高跳</t>
  </si>
  <si>
    <t>男子走幅跳</t>
  </si>
  <si>
    <t>男子一般砲丸投(7.260kg)</t>
  </si>
  <si>
    <t>男子高校砲丸投(6.000kg)</t>
  </si>
  <si>
    <t>男子一般円盤投(2.000kg)</t>
  </si>
  <si>
    <t>男子高校円盤投(1.750kg)</t>
  </si>
  <si>
    <t>男子一般ハンマー投(7.260kg)</t>
  </si>
  <si>
    <t>男子高校ハンマー投(6.000kg)</t>
  </si>
  <si>
    <t>男子やり投(0.800kg)</t>
  </si>
  <si>
    <t>女子１００ｍ</t>
  </si>
  <si>
    <t>女子４００ｍ</t>
  </si>
  <si>
    <t>女子１５００ｍ</t>
  </si>
  <si>
    <t>女子３０００ｍ</t>
  </si>
  <si>
    <t>女子走高跳</t>
  </si>
  <si>
    <t>女子走幅跳</t>
  </si>
  <si>
    <t>女子砲丸投(4.000kg)</t>
  </si>
  <si>
    <t>女子円盤投(1.000kg)</t>
  </si>
  <si>
    <t>女子やり投(0.600kg)</t>
  </si>
  <si>
    <t>m 3000m</t>
    <phoneticPr fontId="1"/>
  </si>
  <si>
    <t>w 1500m</t>
    <phoneticPr fontId="1"/>
  </si>
  <si>
    <t>w 3000m</t>
    <phoneticPr fontId="1"/>
  </si>
  <si>
    <t>女子ハンマー投(4.000kg)</t>
  </si>
  <si>
    <t>女子100mH(0.838/8.5m)</t>
    <phoneticPr fontId="18"/>
  </si>
  <si>
    <t>男子110mH(1.067/9.14m)</t>
    <phoneticPr fontId="18"/>
  </si>
  <si>
    <t>男子中学砲丸投(5.000kg)</t>
    <rPh sb="2" eb="4">
      <t>チュウガク</t>
    </rPh>
    <phoneticPr fontId="18"/>
  </si>
  <si>
    <t>女子中学砲丸投(2.721kg)</t>
    <rPh sb="2" eb="4">
      <t>チュウガク</t>
    </rPh>
    <phoneticPr fontId="18"/>
  </si>
  <si>
    <t>男子棒高跳</t>
    <rPh sb="2" eb="5">
      <t>ボウタカト</t>
    </rPh>
    <phoneticPr fontId="1"/>
  </si>
  <si>
    <t>女子棒高跳</t>
    <phoneticPr fontId="1"/>
  </si>
  <si>
    <t>ﾁﾄﾞｳｶﾝｺｳｺｳ</t>
    <phoneticPr fontId="1"/>
  </si>
  <si>
    <t>01000</t>
    <phoneticPr fontId="18"/>
  </si>
  <si>
    <t>m 1000m</t>
    <phoneticPr fontId="1"/>
  </si>
  <si>
    <t>00750</t>
    <phoneticPr fontId="18"/>
  </si>
  <si>
    <t>男子３０００ｍ</t>
    <phoneticPr fontId="18"/>
  </si>
  <si>
    <t>w 800m</t>
    <phoneticPr fontId="1"/>
  </si>
  <si>
    <t>女子３０００ｍ</t>
    <rPh sb="0" eb="2">
      <t>ジョシ</t>
    </rPh>
    <phoneticPr fontId="18"/>
  </si>
  <si>
    <t>男子１５００ｍ</t>
    <phoneticPr fontId="18"/>
  </si>
  <si>
    <t>00800</t>
    <phoneticPr fontId="18"/>
  </si>
  <si>
    <t>女子１５００ｍ</t>
    <rPh sb="0" eb="2">
      <t>ジョシ</t>
    </rPh>
    <phoneticPr fontId="18"/>
  </si>
  <si>
    <t>西置賜陸協</t>
    <rPh sb="3" eb="5">
      <t>リクキョウ</t>
    </rPh>
    <phoneticPr fontId="2"/>
  </si>
  <si>
    <t>西村山陸協</t>
    <rPh sb="3" eb="5">
      <t>リクキョウ</t>
    </rPh>
    <phoneticPr fontId="2"/>
  </si>
  <si>
    <t>北村山陸協</t>
    <rPh sb="3" eb="5">
      <t>リクキョウ</t>
    </rPh>
    <phoneticPr fontId="2"/>
  </si>
  <si>
    <t>天童東村山陸協</t>
    <rPh sb="0" eb="2">
      <t>テンドウ</t>
    </rPh>
    <rPh sb="2" eb="5">
      <t>ヒガシムラヤマ</t>
    </rPh>
    <phoneticPr fontId="1"/>
  </si>
  <si>
    <t>上山ＲＣ</t>
    <rPh sb="0" eb="2">
      <t>カミノヤマ</t>
    </rPh>
    <phoneticPr fontId="1"/>
  </si>
  <si>
    <t>創学館高</t>
    <rPh sb="0" eb="1">
      <t>ソウ</t>
    </rPh>
    <rPh sb="1" eb="3">
      <t>ガッカン</t>
    </rPh>
    <phoneticPr fontId="1"/>
  </si>
  <si>
    <t>一関学院高</t>
    <rPh sb="0" eb="4">
      <t>イチノセキガクイン</t>
    </rPh>
    <rPh sb="4" eb="5">
      <t>コウ</t>
    </rPh>
    <phoneticPr fontId="18"/>
  </si>
  <si>
    <t>東北高</t>
    <rPh sb="0" eb="3">
      <t>トウホクコウ</t>
    </rPh>
    <phoneticPr fontId="18"/>
  </si>
  <si>
    <t>仙台育英学園高</t>
    <rPh sb="0" eb="2">
      <t>センダイ</t>
    </rPh>
    <rPh sb="2" eb="4">
      <t>イクエイ</t>
    </rPh>
    <rPh sb="4" eb="6">
      <t>ガクエン</t>
    </rPh>
    <rPh sb="6" eb="7">
      <t>コウ</t>
    </rPh>
    <phoneticPr fontId="18"/>
  </si>
  <si>
    <t>仙台大明成高</t>
    <rPh sb="3" eb="6">
      <t>メイセイコウ</t>
    </rPh>
    <phoneticPr fontId="1"/>
  </si>
  <si>
    <t>戸沢学園</t>
    <rPh sb="0" eb="2">
      <t>トザワ</t>
    </rPh>
    <rPh sb="2" eb="4">
      <t>ガクエン</t>
    </rPh>
    <phoneticPr fontId="1"/>
  </si>
  <si>
    <t>東桜学館中</t>
    <rPh sb="0" eb="2">
      <t>トウオウ</t>
    </rPh>
    <rPh sb="2" eb="4">
      <t>ガッカン</t>
    </rPh>
    <rPh sb="4" eb="5">
      <t>チュウ</t>
    </rPh>
    <phoneticPr fontId="1"/>
  </si>
  <si>
    <t>米沢栄養大</t>
  </si>
  <si>
    <t>鶴岡ＡＣ</t>
    <rPh sb="0" eb="2">
      <t>ツルオカ</t>
    </rPh>
    <phoneticPr fontId="1"/>
  </si>
  <si>
    <t>米沢ＪＡＭ</t>
    <rPh sb="0" eb="2">
      <t>ヨネザワ</t>
    </rPh>
    <phoneticPr fontId="1"/>
  </si>
  <si>
    <t>GTOﾚｰｼﾝｸﾞ</t>
  </si>
  <si>
    <t>ＥＴジュニア</t>
  </si>
  <si>
    <t>ＴＪＡＣ</t>
  </si>
  <si>
    <t>南陽東置賜</t>
    <rPh sb="0" eb="2">
      <t>ナンヨウ</t>
    </rPh>
    <rPh sb="2" eb="5">
      <t>ヒガシオキタマ</t>
    </rPh>
    <phoneticPr fontId="1"/>
  </si>
  <si>
    <t>村山ＡＣ</t>
    <rPh sb="0" eb="2">
      <t>ムラヤマ</t>
    </rPh>
    <phoneticPr fontId="1"/>
  </si>
  <si>
    <t>長井アスリート</t>
    <rPh sb="0" eb="2">
      <t>ナガイ</t>
    </rPh>
    <phoneticPr fontId="1"/>
  </si>
  <si>
    <t>ＳＲＫジュニア</t>
  </si>
  <si>
    <t>余目陸上スポ少</t>
    <rPh sb="2" eb="4">
      <t>リクジョウ</t>
    </rPh>
    <rPh sb="6" eb="7">
      <t>ショウ</t>
    </rPh>
    <phoneticPr fontId="1"/>
  </si>
  <si>
    <t>尾花沢クロカン</t>
  </si>
  <si>
    <t>大石田ＪＳＣ</t>
  </si>
  <si>
    <t>肘折ｽｷｰｽﾎﾟ少</t>
    <rPh sb="0" eb="2">
      <t>ヒジオリ</t>
    </rPh>
    <rPh sb="8" eb="9">
      <t>ショウ</t>
    </rPh>
    <phoneticPr fontId="1"/>
  </si>
  <si>
    <t>新庄・最上AC</t>
    <rPh sb="0" eb="2">
      <t>シンジョウ</t>
    </rPh>
    <rPh sb="3" eb="5">
      <t>モガミ</t>
    </rPh>
    <phoneticPr fontId="1"/>
  </si>
  <si>
    <t>真室川ＳＳＳ</t>
    <rPh sb="0" eb="3">
      <t>マムロガワ</t>
    </rPh>
    <phoneticPr fontId="1"/>
  </si>
  <si>
    <t>真室川ミニバスケ</t>
    <rPh sb="0" eb="3">
      <t>マムロガワ</t>
    </rPh>
    <phoneticPr fontId="1"/>
  </si>
  <si>
    <t>ＳＲＡ</t>
  </si>
  <si>
    <t>山形市役所ＡＣ</t>
    <phoneticPr fontId="1"/>
  </si>
  <si>
    <t>スポーツ山形21</t>
    <phoneticPr fontId="2"/>
  </si>
  <si>
    <t>デンソーFA山形</t>
    <rPh sb="6" eb="8">
      <t>ヤマガタ</t>
    </rPh>
    <phoneticPr fontId="1"/>
  </si>
  <si>
    <t>山形ＴＦＣ</t>
    <phoneticPr fontId="2"/>
  </si>
  <si>
    <t>村山ＡＣ</t>
    <phoneticPr fontId="2"/>
  </si>
  <si>
    <t>ＪＡやまがた</t>
    <phoneticPr fontId="2"/>
  </si>
  <si>
    <t>ＫＡＣ</t>
    <phoneticPr fontId="2"/>
  </si>
  <si>
    <t>庄内ＡＣ</t>
    <phoneticPr fontId="2"/>
  </si>
  <si>
    <t>ＳＭＡＣ</t>
    <phoneticPr fontId="2"/>
  </si>
  <si>
    <t>ＮＤソフト</t>
    <phoneticPr fontId="1"/>
  </si>
  <si>
    <t>ＮＡＴＣ</t>
    <phoneticPr fontId="1"/>
  </si>
  <si>
    <t>ＢＲＡＩＤ</t>
    <phoneticPr fontId="1"/>
  </si>
  <si>
    <t>山形環境ER</t>
    <rPh sb="0" eb="4">
      <t>ヤマガタカンキョウ</t>
    </rPh>
    <phoneticPr fontId="1"/>
  </si>
  <si>
    <t>天童市役所</t>
    <rPh sb="0" eb="5">
      <t>テンドウシヤクショ</t>
    </rPh>
    <phoneticPr fontId="1"/>
  </si>
  <si>
    <t>谷地高</t>
    <phoneticPr fontId="1"/>
  </si>
  <si>
    <t>惺山高</t>
    <rPh sb="0" eb="1">
      <t>セイ</t>
    </rPh>
    <rPh sb="1" eb="2">
      <t>ヤマ</t>
    </rPh>
    <phoneticPr fontId="1"/>
  </si>
  <si>
    <t>霞城ⅠⅡⅢ</t>
    <phoneticPr fontId="2"/>
  </si>
  <si>
    <t>宮川中</t>
    <phoneticPr fontId="1"/>
  </si>
  <si>
    <t>東根二中</t>
    <phoneticPr fontId="2"/>
  </si>
  <si>
    <t>福原中</t>
    <phoneticPr fontId="1"/>
  </si>
  <si>
    <t>玉野中</t>
    <phoneticPr fontId="1"/>
  </si>
  <si>
    <t>南原中</t>
    <phoneticPr fontId="1"/>
  </si>
  <si>
    <t>赤湯中</t>
    <phoneticPr fontId="1"/>
  </si>
  <si>
    <t>宮内中</t>
    <phoneticPr fontId="1"/>
  </si>
  <si>
    <t>高畠中</t>
    <phoneticPr fontId="1"/>
  </si>
  <si>
    <t>叶水中</t>
    <phoneticPr fontId="1"/>
  </si>
  <si>
    <t>白鷹中</t>
    <phoneticPr fontId="1"/>
  </si>
  <si>
    <t>朝日中</t>
    <phoneticPr fontId="2"/>
  </si>
  <si>
    <t>飛島中</t>
    <phoneticPr fontId="1"/>
  </si>
  <si>
    <t>鳥海八幡中</t>
    <phoneticPr fontId="1"/>
  </si>
  <si>
    <t>東部中</t>
    <phoneticPr fontId="1"/>
  </si>
  <si>
    <t>山形酒田特支中</t>
    <phoneticPr fontId="2"/>
  </si>
  <si>
    <t>060053</t>
  </si>
  <si>
    <t>060054</t>
  </si>
  <si>
    <t>060055</t>
  </si>
  <si>
    <t>060056</t>
  </si>
  <si>
    <t>063140</t>
  </si>
  <si>
    <t>064126</t>
  </si>
  <si>
    <t>064127</t>
  </si>
  <si>
    <t>064128</t>
  </si>
  <si>
    <t>064129</t>
  </si>
  <si>
    <t>065302</t>
  </si>
  <si>
    <t>494006</t>
  </si>
  <si>
    <t>494007</t>
  </si>
  <si>
    <t>494011</t>
  </si>
  <si>
    <t>494012</t>
  </si>
  <si>
    <t>494013</t>
  </si>
  <si>
    <t>494014</t>
  </si>
  <si>
    <t>494015</t>
  </si>
  <si>
    <t>494016</t>
  </si>
  <si>
    <t>494017</t>
  </si>
  <si>
    <t>494018</t>
  </si>
  <si>
    <t>494019</t>
  </si>
  <si>
    <t>494020</t>
  </si>
  <si>
    <t>494021</t>
  </si>
  <si>
    <t>494022</t>
  </si>
  <si>
    <t>494023</t>
  </si>
  <si>
    <t>494024</t>
  </si>
  <si>
    <t>494025</t>
  </si>
  <si>
    <t>494026</t>
  </si>
  <si>
    <t>494027</t>
  </si>
  <si>
    <t>小学</t>
    <rPh sb="0" eb="2">
      <t>ショウガク</t>
    </rPh>
    <phoneticPr fontId="1"/>
  </si>
  <si>
    <t>ｴｽｱｰﾙｴｰ</t>
    <phoneticPr fontId="1"/>
  </si>
  <si>
    <t>ﾏﾑﾛｶﾞﾜﾐﾆﾊﾞｽｹ</t>
    <phoneticPr fontId="1"/>
  </si>
  <si>
    <t>ﾏﾑﾛｶﾞﾜｴｽｴｽｴｽ</t>
    <phoneticPr fontId="1"/>
  </si>
  <si>
    <t>ｼﾝｼﾞｮｳﾓｶﾞﾐｴｰｼｰ</t>
    <phoneticPr fontId="1"/>
  </si>
  <si>
    <t>ﾋｼﾞｵﾘｽｷｰｽﾎﾟｰﾂｼｮｳﾈﾝﾀﾞﾝ</t>
    <phoneticPr fontId="1"/>
  </si>
  <si>
    <t>ﾃﾞﾝｿｰﾔﾏｶﾞﾀ</t>
    <phoneticPr fontId="1"/>
  </si>
  <si>
    <t>ｵｵｲｼﾀﾞｼﾞｪｲｴｽｼｰ</t>
    <phoneticPr fontId="1"/>
  </si>
  <si>
    <t>ｵﾊﾞﾅｻﾞﾜｸﾛｶﾝ</t>
    <phoneticPr fontId="1"/>
  </si>
  <si>
    <t>ｱﾏﾙﾒﾘｸｼﾞｮｳｽﾎﾟｰﾂｼｮｳﾈﾝﾀﾞﾝ</t>
    <phoneticPr fontId="1"/>
  </si>
  <si>
    <t>ｴｽｱｰﾙｹｰｼﾞｭﾆｱ</t>
    <phoneticPr fontId="1"/>
  </si>
  <si>
    <t>ﾅｶﾞｲｱｽﾘｰﾄ</t>
    <phoneticPr fontId="1"/>
  </si>
  <si>
    <t>ﾃﾝﾄﾞｳｼﾔｸｼｮ</t>
    <phoneticPr fontId="1"/>
  </si>
  <si>
    <t>ｶﾐﾉﾔﾏｱｰﾙｼｰ</t>
    <phoneticPr fontId="1"/>
  </si>
  <si>
    <t>致道館高</t>
    <rPh sb="0" eb="3">
      <t>チドウカン</t>
    </rPh>
    <rPh sb="3" eb="4">
      <t>コウ</t>
    </rPh>
    <phoneticPr fontId="1"/>
  </si>
  <si>
    <t>ｿｳｶﾞｸｶﾝｺｳｺｳ</t>
    <phoneticPr fontId="1"/>
  </si>
  <si>
    <t>ｾｲｻﾞﾝｺｳｺｳ</t>
    <phoneticPr fontId="1"/>
  </si>
  <si>
    <t>庄内総合高通</t>
    <rPh sb="0" eb="2">
      <t>ショウナイ</t>
    </rPh>
    <rPh sb="2" eb="4">
      <t>ソウゴウ</t>
    </rPh>
    <rPh sb="4" eb="5">
      <t>コウ</t>
    </rPh>
    <rPh sb="5" eb="6">
      <t>ツウ</t>
    </rPh>
    <phoneticPr fontId="2"/>
  </si>
  <si>
    <t>ｼｮｳﾅｲｿｳｺﾞｳﾂｳｼﾝｾｲｺｳｺｳ</t>
    <phoneticPr fontId="1"/>
  </si>
  <si>
    <t>ﾖﾈｻﾞﾜｴｲﾖｳﾀﾞｲｶﾞｸ</t>
    <phoneticPr fontId="1"/>
  </si>
  <si>
    <t>ﾅﾝﾖｳﾋｶﾞｼｵｷﾀﾏｼﾞｭﾆｱｱｽﾘｰﾄ</t>
    <phoneticPr fontId="1"/>
  </si>
  <si>
    <t>ﾂﾙｵｶｱｽﾚﾁｯｸｽｸﾗﾌﾞ</t>
    <phoneticPr fontId="1"/>
  </si>
  <si>
    <t>ｲｰﾃィｼﾞｭﾆｱ</t>
    <phoneticPr fontId="1"/>
  </si>
  <si>
    <t>ﾃﾝﾄﾞｳｼﾞｭﾆｱｱｽﾘｰﾄｸﾗﾌﾞ</t>
    <phoneticPr fontId="1"/>
  </si>
  <si>
    <t>ﾑﾗﾔﾏｱｽﾘｰﾄｸﾗﾌﾞ</t>
    <phoneticPr fontId="1"/>
  </si>
  <si>
    <t>男子３０００ｍ</t>
    <phoneticPr fontId="1"/>
  </si>
  <si>
    <t>男子小学１０００ｍ</t>
    <rPh sb="2" eb="4">
      <t>ショウガク</t>
    </rPh>
    <phoneticPr fontId="1"/>
  </si>
  <si>
    <t>女子３０００ｍ</t>
    <phoneticPr fontId="1"/>
  </si>
  <si>
    <t>男子小学１０００ｍ</t>
    <rPh sb="0" eb="2">
      <t>ダンシ</t>
    </rPh>
    <rPh sb="2" eb="4">
      <t>ショウガク</t>
    </rPh>
    <phoneticPr fontId="18"/>
  </si>
  <si>
    <t>小学</t>
    <rPh sb="0" eb="2">
      <t>ショウガク</t>
    </rPh>
    <phoneticPr fontId="1"/>
  </si>
  <si>
    <t>K-project</t>
    <phoneticPr fontId="1"/>
  </si>
  <si>
    <t>ｹｰﾌﾟﾛｼﾞｪｸﾄ</t>
    <phoneticPr fontId="1"/>
  </si>
  <si>
    <t>一般</t>
    <rPh sb="0" eb="2">
      <t>イッパン</t>
    </rPh>
    <phoneticPr fontId="1"/>
  </si>
  <si>
    <t>060057</t>
    <phoneticPr fontId="1"/>
  </si>
  <si>
    <t>ﾄｻﾞﾜｶﾞｸｴﾝ</t>
    <phoneticPr fontId="1"/>
  </si>
  <si>
    <t>ﾄｳｵｳｶﾞｯｶﾝﾁｭｳｶﾞｯｺｳ</t>
    <phoneticPr fontId="1"/>
  </si>
  <si>
    <t>ｲﾁﾉｾｷｶﾞｸｲﾝｺｳｺｳ</t>
    <phoneticPr fontId="1"/>
  </si>
  <si>
    <t>ﾄｳﾎｸｺｳｺｳ</t>
    <phoneticPr fontId="1"/>
  </si>
  <si>
    <t>ｾﾝﾀﾞｲｲｸｴｲｶﾞｸｴﾝｺｳｺｳ</t>
    <phoneticPr fontId="1"/>
  </si>
  <si>
    <t>ｾﾝﾀﾞｲﾀﾞｲﾒｲｾｲｺｳｺｳ</t>
    <phoneticPr fontId="1"/>
  </si>
  <si>
    <t>山形一中</t>
    <rPh sb="0" eb="2">
      <t>ヤマガタ</t>
    </rPh>
    <rPh sb="2" eb="3">
      <t>イチ</t>
    </rPh>
    <rPh sb="3" eb="4">
      <t>チュウ</t>
    </rPh>
    <phoneticPr fontId="1"/>
  </si>
  <si>
    <t>ﾔﾏｶﾞﾀｼﾘﾂﾀﾞｲｲﾁﾁｭｳｶﾞｯｺｳ</t>
    <phoneticPr fontId="1"/>
  </si>
  <si>
    <t>065201</t>
    <phoneticPr fontId="1"/>
  </si>
  <si>
    <t>女子８００ｍ</t>
    <rPh sb="0" eb="2">
      <t>ジョシ</t>
    </rPh>
    <phoneticPr fontId="18"/>
  </si>
  <si>
    <t>00600</t>
    <phoneticPr fontId="18"/>
  </si>
  <si>
    <t>女子８００ｍ</t>
    <phoneticPr fontId="1"/>
  </si>
  <si>
    <t>所属名(学校名)</t>
    <phoneticPr fontId="5"/>
  </si>
  <si>
    <t>小学生・中学生</t>
    <rPh sb="0" eb="2">
      <t>ショウガク</t>
    </rPh>
    <rPh sb="2" eb="3">
      <t>セイ</t>
    </rPh>
    <rPh sb="4" eb="7">
      <t>チュウガクセイ</t>
    </rPh>
    <phoneticPr fontId="5"/>
  </si>
  <si>
    <t>高校生</t>
    <rPh sb="0" eb="3">
      <t>コウコウセイ</t>
    </rPh>
    <phoneticPr fontId="5"/>
  </si>
  <si>
    <t>一般</t>
    <rPh sb="0" eb="2">
      <t>イッパン</t>
    </rPh>
    <phoneticPr fontId="5"/>
  </si>
  <si>
    <t>円</t>
    <phoneticPr fontId="5"/>
  </si>
  <si>
    <t>×</t>
    <phoneticPr fontId="5"/>
  </si>
  <si>
    <t>種目</t>
    <phoneticPr fontId="5"/>
  </si>
  <si>
    <t>氏名</t>
    <rPh sb="0" eb="2">
      <t>シメイ</t>
    </rPh>
    <phoneticPr fontId="18"/>
  </si>
  <si>
    <t>役職</t>
    <rPh sb="0" eb="2">
      <t>ヤクショク</t>
    </rPh>
    <phoneticPr fontId="18"/>
  </si>
  <si>
    <t>当日運営にご協力いただける指導者・顧問（山形県内の方）</t>
    <rPh sb="0" eb="2">
      <t>トウジツ</t>
    </rPh>
    <rPh sb="2" eb="4">
      <t>ウンエイ</t>
    </rPh>
    <rPh sb="6" eb="8">
      <t>キョウリョク</t>
    </rPh>
    <rPh sb="13" eb="16">
      <t>シドウシャ</t>
    </rPh>
    <rPh sb="17" eb="19">
      <t>コモン</t>
    </rPh>
    <rPh sb="20" eb="22">
      <t>ヤマガタ</t>
    </rPh>
    <rPh sb="22" eb="24">
      <t>ケンナイ</t>
    </rPh>
    <rPh sb="25" eb="26">
      <t>カタ</t>
    </rPh>
    <phoneticPr fontId="18"/>
  </si>
  <si>
    <t>競技者係</t>
    <rPh sb="0" eb="3">
      <t>キョウギシャ</t>
    </rPh>
    <rPh sb="3" eb="4">
      <t>カカリ</t>
    </rPh>
    <phoneticPr fontId="18"/>
  </si>
  <si>
    <t>出発係</t>
    <rPh sb="0" eb="2">
      <t>シュッパツ</t>
    </rPh>
    <rPh sb="2" eb="3">
      <t>カカリ</t>
    </rPh>
    <phoneticPr fontId="18"/>
  </si>
  <si>
    <t>監察員</t>
    <rPh sb="0" eb="3">
      <t>カンサツイン</t>
    </rPh>
    <phoneticPr fontId="18"/>
  </si>
  <si>
    <t>決勝審判・周回記録</t>
    <rPh sb="0" eb="4">
      <t>ケッショウシンパン</t>
    </rPh>
    <rPh sb="5" eb="9">
      <t>シュウカイキロク</t>
    </rPh>
    <phoneticPr fontId="18"/>
  </si>
  <si>
    <t>↓C３のリストにない場合、こちらに記入してください。</t>
    <rPh sb="10" eb="12">
      <t xml:space="preserve">バアイ </t>
    </rPh>
    <rPh sb="17" eb="19">
      <t xml:space="preserve">キニュウ </t>
    </rPh>
    <phoneticPr fontId="18"/>
  </si>
  <si>
    <t>D4</t>
  </si>
  <si>
    <t>男子５０００ｍ</t>
    <phoneticPr fontId="1"/>
  </si>
  <si>
    <t>男子８００ｍ</t>
    <phoneticPr fontId="1"/>
  </si>
  <si>
    <t>女子小学１０００ｍ</t>
    <rPh sb="2" eb="4">
      <t>ショウガク</t>
    </rPh>
    <phoneticPr fontId="1"/>
  </si>
  <si>
    <t>２０２４東北アスリートディスタンスチャレンジカップ　第３戦長井</t>
    <rPh sb="4" eb="6">
      <t>トウホク</t>
    </rPh>
    <rPh sb="26" eb="27">
      <t>ダイ</t>
    </rPh>
    <rPh sb="28" eb="29">
      <t>セン</t>
    </rPh>
    <rPh sb="29" eb="31">
      <t>ナガイ</t>
    </rPh>
    <phoneticPr fontId="1"/>
  </si>
  <si>
    <t>西置賜地区陸上競技協会　会長　　渋谷　洋司</t>
    <rPh sb="0" eb="3">
      <t>ニシオキタマ</t>
    </rPh>
    <rPh sb="3" eb="5">
      <t>チク</t>
    </rPh>
    <rPh sb="5" eb="7">
      <t>リクジョウ</t>
    </rPh>
    <rPh sb="7" eb="9">
      <t>キョウギ</t>
    </rPh>
    <rPh sb="9" eb="11">
      <t>キョウカイ</t>
    </rPh>
    <rPh sb="12" eb="14">
      <t>カイチョウ</t>
    </rPh>
    <rPh sb="16" eb="18">
      <t>シブヤ</t>
    </rPh>
    <rPh sb="19" eb="21">
      <t>ヨウジ</t>
    </rPh>
    <phoneticPr fontId="1"/>
  </si>
  <si>
    <t>ただし、2024東北アスリートディスタンスチャレンジカップ第３戦（長井大会）の参加料として、上記金額を受領いたしました。</t>
    <rPh sb="8" eb="10">
      <t>トウホク</t>
    </rPh>
    <rPh sb="29" eb="30">
      <t>ダイ</t>
    </rPh>
    <rPh sb="31" eb="32">
      <t>セン</t>
    </rPh>
    <rPh sb="33" eb="35">
      <t>ナガイ</t>
    </rPh>
    <rPh sb="35" eb="37">
      <t>タイカイ</t>
    </rPh>
    <phoneticPr fontId="1"/>
  </si>
  <si>
    <t>2024東北アスリートディスタンスチャレンジカップ第３戦（長井大会）の</t>
    <rPh sb="4" eb="6">
      <t>トウホク</t>
    </rPh>
    <rPh sb="25" eb="26">
      <t>ダイ</t>
    </rPh>
    <rPh sb="27" eb="28">
      <t>セン</t>
    </rPh>
    <rPh sb="29" eb="31">
      <t>ナガイ</t>
    </rPh>
    <rPh sb="31" eb="33">
      <t>タイカイ</t>
    </rPh>
    <phoneticPr fontId="1"/>
  </si>
  <si>
    <t>西置賜地区陸上競技協会　会長　　渋谷　洋司　</t>
    <rPh sb="0" eb="3">
      <t>ニシオキタマ</t>
    </rPh>
    <rPh sb="3" eb="5">
      <t>チク</t>
    </rPh>
    <rPh sb="5" eb="7">
      <t>リクジョウ</t>
    </rPh>
    <rPh sb="7" eb="9">
      <t>キョウギ</t>
    </rPh>
    <rPh sb="9" eb="11">
      <t>キョウカイ</t>
    </rPh>
    <rPh sb="12" eb="14">
      <t>カイチョウ</t>
    </rPh>
    <rPh sb="16" eb="18">
      <t>シブヤ</t>
    </rPh>
    <rPh sb="19" eb="21">
      <t>ヨウジ</t>
    </rPh>
    <phoneticPr fontId="1"/>
  </si>
  <si>
    <t>代表者氏名（校長・監督・代表）</t>
    <rPh sb="0" eb="3">
      <t>ダイヒョウシャ</t>
    </rPh>
    <rPh sb="3" eb="5">
      <t>シメイ</t>
    </rPh>
    <rPh sb="6" eb="8">
      <t>コウチョウ</t>
    </rPh>
    <rPh sb="9" eb="11">
      <t>カントク</t>
    </rPh>
    <rPh sb="12" eb="14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</si>
</sst>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rgb="FF000000"/>
      <name val="ＭＳ ゴシック"/>
      <family val="2"/>
      <charset val="128"/>
    </font>
    <font>
      <sz val="9"/>
      <color rgb="FF000000"/>
      <name val="ＭＳ ゴシック"/>
      <family val="2"/>
      <charset val="128"/>
    </font>
    <font>
      <sz val="9"/>
      <color rgb="FF000000"/>
      <name val="ＭＳ Ｐゴシック"/>
      <family val="2"/>
      <charset val="128"/>
    </font>
    <font>
      <b/>
      <sz val="9"/>
      <color rgb="FF000000"/>
      <name val="ＭＳ Ｐゴシック"/>
      <family val="2"/>
      <charset val="128"/>
    </font>
    <font>
      <sz val="12"/>
      <name val="ＭＳ ゴシック"/>
      <family val="2"/>
      <charset val="128"/>
    </font>
    <font>
      <sz val="18"/>
      <name val="ＭＳ ゴシック"/>
      <family val="2"/>
      <charset val="128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2" borderId="0" xfId="0" applyFont="1" applyFill="1">
      <alignment vertical="center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3" fillId="3" borderId="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49" fontId="11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3" fillId="3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3" fillId="3" borderId="0" xfId="0" applyFont="1" applyFill="1" applyProtection="1">
      <alignment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4" fillId="3" borderId="15" xfId="0" applyFont="1" applyFill="1" applyBorder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12" fillId="0" borderId="0" xfId="0" applyFont="1" applyAlignment="1">
      <alignment horizontal="center" vertical="center"/>
    </xf>
    <xf numFmtId="0" fontId="19" fillId="0" borderId="42" xfId="0" applyFont="1" applyBorder="1" applyProtection="1">
      <alignment vertical="center"/>
      <protection locked="0"/>
    </xf>
    <xf numFmtId="0" fontId="19" fillId="0" borderId="42" xfId="0" applyFont="1" applyBorder="1" applyAlignment="1">
      <alignment horizontal="center" vertical="center"/>
    </xf>
    <xf numFmtId="0" fontId="21" fillId="0" borderId="42" xfId="2" applyBorder="1" applyProtection="1">
      <alignment vertical="center"/>
      <protection locked="0"/>
    </xf>
    <xf numFmtId="0" fontId="22" fillId="0" borderId="0" xfId="0" applyFont="1" applyAlignment="1">
      <alignment horizontal="center" vertical="center"/>
    </xf>
    <xf numFmtId="0" fontId="19" fillId="0" borderId="0" xfId="0" applyFont="1" applyProtection="1">
      <alignment vertical="center"/>
      <protection locked="0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12" fillId="0" borderId="42" xfId="0" applyFont="1" applyBorder="1" applyAlignment="1">
      <alignment horizontal="center" vertical="center"/>
    </xf>
    <xf numFmtId="0" fontId="23" fillId="0" borderId="0" xfId="1" applyFont="1">
      <alignment vertical="center"/>
    </xf>
    <xf numFmtId="49" fontId="23" fillId="0" borderId="0" xfId="1" applyNumberFormat="1" applyFont="1">
      <alignment vertical="center"/>
    </xf>
    <xf numFmtId="0" fontId="23" fillId="0" borderId="0" xfId="0" applyFont="1">
      <alignment vertical="center"/>
    </xf>
    <xf numFmtId="0" fontId="12" fillId="0" borderId="0" xfId="0" applyFont="1" applyAlignment="1">
      <alignment horizontal="center" vertical="center" shrinkToFit="1"/>
    </xf>
    <xf numFmtId="0" fontId="12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quotePrefix="1" applyFont="1" applyFill="1">
      <alignment vertical="center"/>
    </xf>
    <xf numFmtId="0" fontId="12" fillId="0" borderId="0" xfId="0" quotePrefix="1" applyFont="1">
      <alignment vertical="center"/>
    </xf>
    <xf numFmtId="0" fontId="11" fillId="5" borderId="0" xfId="0" applyFont="1" applyFill="1">
      <alignment vertical="center"/>
    </xf>
    <xf numFmtId="0" fontId="11" fillId="6" borderId="0" xfId="0" applyFont="1" applyFill="1">
      <alignment vertical="center"/>
    </xf>
    <xf numFmtId="0" fontId="24" fillId="5" borderId="42" xfId="0" applyFont="1" applyFill="1" applyBorder="1">
      <alignment vertical="center"/>
    </xf>
    <xf numFmtId="0" fontId="24" fillId="6" borderId="42" xfId="0" applyFont="1" applyFill="1" applyBorder="1">
      <alignment vertical="center"/>
    </xf>
    <xf numFmtId="0" fontId="19" fillId="0" borderId="42" xfId="0" applyFont="1" applyBorder="1" applyAlignment="1" applyProtection="1">
      <alignment horizontal="center" vertical="center"/>
      <protection locked="0"/>
    </xf>
    <xf numFmtId="0" fontId="19" fillId="2" borderId="4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/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4" xfId="0" applyFont="1" applyBorder="1">
      <alignment vertical="center"/>
    </xf>
    <xf numFmtId="0" fontId="8" fillId="0" borderId="0" xfId="0" applyFont="1" applyAlignment="1"/>
    <xf numFmtId="176" fontId="8" fillId="0" borderId="0" xfId="0" applyNumberFormat="1" applyFont="1" applyAlignment="1">
      <alignment horizontal="center"/>
    </xf>
    <xf numFmtId="176" fontId="8" fillId="0" borderId="0" xfId="0" applyNumberFormat="1" applyFont="1" applyAlignment="1"/>
    <xf numFmtId="0" fontId="8" fillId="0" borderId="0" xfId="0" applyFont="1" applyAlignment="1">
      <alignment horizontal="center"/>
    </xf>
    <xf numFmtId="176" fontId="8" fillId="0" borderId="41" xfId="0" applyNumberFormat="1" applyFont="1" applyBorder="1" applyAlignment="1"/>
    <xf numFmtId="176" fontId="8" fillId="0" borderId="23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>
      <alignment vertical="center"/>
    </xf>
    <xf numFmtId="176" fontId="8" fillId="0" borderId="6" xfId="0" applyNumberFormat="1" applyFont="1" applyBorder="1" applyAlignment="1"/>
    <xf numFmtId="0" fontId="7" fillId="0" borderId="0" xfId="0" applyFont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14" fontId="13" fillId="3" borderId="0" xfId="0" applyNumberFormat="1" applyFont="1" applyFill="1">
      <alignment vertical="center"/>
    </xf>
    <xf numFmtId="49" fontId="23" fillId="0" borderId="0" xfId="0" applyNumberFormat="1" applyFont="1">
      <alignment vertical="center"/>
    </xf>
    <xf numFmtId="0" fontId="12" fillId="0" borderId="0" xfId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vertical="center" wrapText="1"/>
    </xf>
    <xf numFmtId="0" fontId="19" fillId="0" borderId="4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25" fillId="0" borderId="0" xfId="0" applyFont="1" applyAlignment="1"/>
    <xf numFmtId="0" fontId="0" fillId="0" borderId="42" xfId="0" applyBorder="1">
      <alignment vertical="center"/>
    </xf>
    <xf numFmtId="0" fontId="0" fillId="0" borderId="45" xfId="0" applyBorder="1">
      <alignment vertical="center"/>
    </xf>
    <xf numFmtId="0" fontId="27" fillId="8" borderId="46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9" borderId="0" xfId="0" applyFill="1" applyAlignment="1">
      <alignment vertical="center" shrinkToFit="1"/>
    </xf>
    <xf numFmtId="176" fontId="32" fillId="0" borderId="21" xfId="0" applyNumberFormat="1" applyFont="1" applyBorder="1" applyAlignment="1"/>
    <xf numFmtId="176" fontId="32" fillId="0" borderId="41" xfId="0" applyNumberFormat="1" applyFont="1" applyBorder="1" applyAlignment="1"/>
    <xf numFmtId="176" fontId="32" fillId="0" borderId="24" xfId="0" applyNumberFormat="1" applyFont="1" applyBorder="1" applyAlignment="1"/>
    <xf numFmtId="0" fontId="19" fillId="0" borderId="42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2" borderId="17" xfId="0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19" fillId="0" borderId="42" xfId="0" applyFont="1" applyBorder="1" applyAlignment="1">
      <alignment horizontal="left" vertical="center" wrapText="1"/>
    </xf>
    <xf numFmtId="0" fontId="19" fillId="0" borderId="43" xfId="0" applyFont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26" fillId="7" borderId="44" xfId="0" applyFont="1" applyFill="1" applyBorder="1" applyAlignment="1">
      <alignment horizontal="center" vertical="center"/>
    </xf>
    <xf numFmtId="49" fontId="13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7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8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left" vertical="center" shrinkToFit="1"/>
      <protection locked="0"/>
    </xf>
    <xf numFmtId="0" fontId="13" fillId="0" borderId="22" xfId="0" applyFont="1" applyBorder="1" applyAlignment="1" applyProtection="1">
      <alignment horizontal="left" vertical="center" shrinkToFit="1"/>
      <protection locked="0"/>
    </xf>
    <xf numFmtId="0" fontId="34" fillId="3" borderId="0" xfId="0" applyFont="1" applyFill="1" applyAlignment="1">
      <alignment horizontal="center" vertical="center" shrinkToFit="1"/>
    </xf>
    <xf numFmtId="0" fontId="16" fillId="3" borderId="0" xfId="0" applyFont="1" applyFill="1" applyAlignment="1">
      <alignment horizontal="center" vertical="center"/>
    </xf>
    <xf numFmtId="0" fontId="13" fillId="3" borderId="32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vertical="center" shrinkToFit="1"/>
    </xf>
    <xf numFmtId="0" fontId="13" fillId="3" borderId="40" xfId="0" applyFont="1" applyFill="1" applyBorder="1" applyAlignment="1">
      <alignment vertical="center" shrinkToFit="1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38" xfId="0" applyFont="1" applyFill="1" applyBorder="1" applyAlignment="1">
      <alignment horizontal="center" vertical="center" shrinkToFit="1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6" fillId="3" borderId="28" xfId="0" applyFont="1" applyFill="1" applyBorder="1" applyAlignment="1" applyProtection="1">
      <alignment horizontal="center" vertical="center" shrinkToFit="1"/>
      <protection locked="0"/>
    </xf>
    <xf numFmtId="0" fontId="16" fillId="3" borderId="16" xfId="0" applyFont="1" applyFill="1" applyBorder="1" applyAlignment="1" applyProtection="1">
      <alignment horizontal="center" vertical="center" shrinkToFit="1"/>
      <protection locked="0"/>
    </xf>
    <xf numFmtId="0" fontId="16" fillId="3" borderId="29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3" borderId="30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 shrinkToFit="1"/>
    </xf>
    <xf numFmtId="0" fontId="16" fillId="3" borderId="16" xfId="0" applyFont="1" applyFill="1" applyBorder="1" applyAlignment="1">
      <alignment horizontal="center" vertical="center" shrinkToFit="1"/>
    </xf>
    <xf numFmtId="0" fontId="16" fillId="3" borderId="29" xfId="0" applyFont="1" applyFill="1" applyBorder="1" applyAlignment="1">
      <alignment horizontal="center" vertical="center" shrinkToFit="1"/>
    </xf>
    <xf numFmtId="0" fontId="15" fillId="3" borderId="25" xfId="0" applyFont="1" applyFill="1" applyBorder="1" applyAlignment="1">
      <alignment horizontal="center" vertical="center" shrinkToFit="1"/>
    </xf>
    <xf numFmtId="0" fontId="15" fillId="3" borderId="26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 shrinkToFit="1"/>
    </xf>
    <xf numFmtId="0" fontId="13" fillId="3" borderId="33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center" vertical="center" shrinkToFit="1"/>
    </xf>
    <xf numFmtId="0" fontId="13" fillId="3" borderId="35" xfId="0" applyFont="1" applyFill="1" applyBorder="1" applyAlignment="1">
      <alignment horizontal="center" vertical="center" shrinkToFit="1"/>
    </xf>
    <xf numFmtId="0" fontId="13" fillId="3" borderId="36" xfId="0" applyFont="1" applyFill="1" applyBorder="1" applyAlignment="1">
      <alignment horizontal="center" vertical="center" shrinkToFit="1"/>
    </xf>
    <xf numFmtId="177" fontId="13" fillId="3" borderId="0" xfId="0" applyNumberFormat="1" applyFont="1" applyFill="1" applyAlignment="1" applyProtection="1">
      <alignment horizontal="right" vertical="center"/>
      <protection locked="0"/>
    </xf>
    <xf numFmtId="177" fontId="13" fillId="3" borderId="0" xfId="0" applyNumberFormat="1" applyFont="1" applyFill="1" applyAlignment="1">
      <alignment horizontal="right" vertical="center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5" fillId="3" borderId="25" xfId="0" applyFont="1" applyFill="1" applyBorder="1" applyAlignment="1" applyProtection="1">
      <alignment horizontal="center" vertical="center" shrinkToFit="1"/>
      <protection locked="0"/>
    </xf>
    <xf numFmtId="0" fontId="15" fillId="3" borderId="26" xfId="0" applyFont="1" applyFill="1" applyBorder="1" applyAlignment="1" applyProtection="1">
      <alignment horizontal="center" vertical="center" shrinkToFit="1"/>
      <protection locked="0"/>
    </xf>
    <xf numFmtId="0" fontId="15" fillId="3" borderId="27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8" fontId="8" fillId="0" borderId="0" xfId="0" applyNumberFormat="1" applyFont="1" applyAlignment="1" applyProtection="1">
      <alignment horizontal="center" vertical="center"/>
      <protection locked="0"/>
    </xf>
    <xf numFmtId="178" fontId="8" fillId="0" borderId="4" xfId="0" applyNumberFormat="1" applyFont="1" applyBorder="1" applyAlignment="1" applyProtection="1">
      <alignment horizontal="center" vertical="center"/>
      <protection locked="0"/>
    </xf>
    <xf numFmtId="176" fontId="32" fillId="0" borderId="21" xfId="0" applyNumberFormat="1" applyFont="1" applyBorder="1" applyAlignment="1">
      <alignment horizontal="right" wrapText="1"/>
    </xf>
    <xf numFmtId="3" fontId="32" fillId="0" borderId="4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0" xfId="0" applyFont="1" applyAlignment="1">
      <alignment horizontal="left"/>
    </xf>
    <xf numFmtId="176" fontId="8" fillId="0" borderId="0" xfId="0" applyNumberFormat="1" applyFont="1" applyAlignment="1">
      <alignment horizontal="center" vertical="center"/>
    </xf>
    <xf numFmtId="176" fontId="33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horizontal="center"/>
    </xf>
    <xf numFmtId="176" fontId="8" fillId="0" borderId="41" xfId="0" applyNumberFormat="1" applyFont="1" applyBorder="1" applyAlignment="1">
      <alignment horizontal="center"/>
    </xf>
    <xf numFmtId="0" fontId="8" fillId="0" borderId="0" xfId="0" applyFont="1" applyAlignment="1">
      <alignment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88899</xdr:colOff>
      <xdr:row>8</xdr:row>
      <xdr:rowOff>85725</xdr:rowOff>
    </xdr:from>
    <xdr:to>
      <xdr:col>4</xdr:col>
      <xdr:colOff>257174</xdr:colOff>
      <xdr:row>13</xdr:row>
      <xdr:rowOff>241300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27871EBF-D012-4C14-A0D8-921F8D0AC135}"/>
            </a:ext>
          </a:extLst>
        </xdr:cNvPr>
        <xdr:cNvSpPr/>
      </xdr:nvSpPr>
      <xdr:spPr>
        <a:xfrm>
          <a:off x="5816599" y="2333625"/>
          <a:ext cx="168275" cy="158432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47625</xdr:rowOff>
    </xdr:from>
    <xdr:to>
      <xdr:col>12</xdr:col>
      <xdr:colOff>190501</xdr:colOff>
      <xdr:row>79</xdr:row>
      <xdr:rowOff>228600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47625</xdr:rowOff>
    </xdr:from>
    <xdr:to>
      <xdr:col>12</xdr:col>
      <xdr:colOff>190501</xdr:colOff>
      <xdr:row>119</xdr:row>
      <xdr:rowOff>228600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159</xdr:row>
      <xdr:rowOff>47625</xdr:rowOff>
    </xdr:from>
    <xdr:to>
      <xdr:col>12</xdr:col>
      <xdr:colOff>190501</xdr:colOff>
      <xdr:row>159</xdr:row>
      <xdr:rowOff>228600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600825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172325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6600825" y="7029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7172325" y="8334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6600825" y="13887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7172325" y="15192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6600825" y="20745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7172325" y="22050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542925</xdr:colOff>
      <xdr:row>125</xdr:row>
      <xdr:rowOff>9525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943725" y="173164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104</xdr:row>
      <xdr:rowOff>142875</xdr:rowOff>
    </xdr:from>
    <xdr:to>
      <xdr:col>11</xdr:col>
      <xdr:colOff>361950</xdr:colOff>
      <xdr:row>118</xdr:row>
      <xdr:rowOff>28575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7515225" y="1797367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リレー１枚目</a:t>
          </a:r>
        </a:p>
      </xdr:txBody>
    </xdr:sp>
    <xdr:clientData/>
  </xdr:twoCellAnchor>
  <xdr:twoCellAnchor>
    <xdr:from>
      <xdr:col>10</xdr:col>
      <xdr:colOff>0</xdr:colOff>
      <xdr:row>125</xdr:row>
      <xdr:rowOff>0</xdr:rowOff>
    </xdr:from>
    <xdr:to>
      <xdr:col>10</xdr:col>
      <xdr:colOff>542925</xdr:colOff>
      <xdr:row>149</xdr:row>
      <xdr:rowOff>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943725" y="21431250"/>
          <a:ext cx="542925" cy="4124325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11</xdr:col>
      <xdr:colOff>0</xdr:colOff>
      <xdr:row>129</xdr:row>
      <xdr:rowOff>104775</xdr:rowOff>
    </xdr:from>
    <xdr:to>
      <xdr:col>11</xdr:col>
      <xdr:colOff>476250</xdr:colOff>
      <xdr:row>142</xdr:row>
      <xdr:rowOff>161925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7629525" y="22221825"/>
          <a:ext cx="47625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リレー２枚目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RK14/Desktop/yoga&#12408;/20180610_&#30000;&#24029;&#36984;&#25163;&#27177;/20180610_&#30000;&#24029;&#36984;&#25163;&#27177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（個人種目）"/>
      <sheetName val="申込書（リレー種目）"/>
      <sheetName val="参加料納入書"/>
      <sheetName val="(種目・作業用)"/>
      <sheetName val="(種目資料・作業用)"/>
      <sheetName val="(所属・作業用)"/>
      <sheetName val="kyougisha転記用"/>
      <sheetName val="relay転記用"/>
    </sheetNames>
    <sheetDataSet>
      <sheetData sheetId="0">
        <row r="201">
          <cell r="AB201" t="str">
            <v>一般</v>
          </cell>
          <cell r="AG201" t="str">
            <v>北海道</v>
          </cell>
        </row>
        <row r="202">
          <cell r="E202">
            <v>1</v>
          </cell>
          <cell r="F202" t="str">
            <v>男</v>
          </cell>
          <cell r="G202" t="str">
            <v>男子１００ｍ</v>
          </cell>
          <cell r="AB202" t="str">
            <v>大学</v>
          </cell>
          <cell r="AG202" t="str">
            <v>青森</v>
          </cell>
        </row>
        <row r="203">
          <cell r="E203">
            <v>2</v>
          </cell>
          <cell r="F203" t="str">
            <v>女</v>
          </cell>
          <cell r="G203" t="str">
            <v>男子２００ｍ</v>
          </cell>
          <cell r="AB203" t="str">
            <v>高校</v>
          </cell>
          <cell r="AG203" t="str">
            <v>岩手</v>
          </cell>
        </row>
        <row r="204">
          <cell r="E204">
            <v>3</v>
          </cell>
          <cell r="G204" t="str">
            <v>男子４００ｍ</v>
          </cell>
          <cell r="AB204" t="str">
            <v>中学</v>
          </cell>
          <cell r="AG204" t="str">
            <v>宮城</v>
          </cell>
        </row>
        <row r="205">
          <cell r="E205">
            <v>4</v>
          </cell>
          <cell r="G205" t="str">
            <v>男子８００ｍ</v>
          </cell>
          <cell r="AB205" t="str">
            <v>小学</v>
          </cell>
          <cell r="AG205" t="str">
            <v>秋田</v>
          </cell>
        </row>
        <row r="206">
          <cell r="E206">
            <v>5</v>
          </cell>
          <cell r="G206" t="str">
            <v>男子１５００ｍ</v>
          </cell>
          <cell r="AG206" t="str">
            <v>山形</v>
          </cell>
        </row>
        <row r="207">
          <cell r="E207">
            <v>6</v>
          </cell>
          <cell r="G207" t="str">
            <v>男子３０００ｍ</v>
          </cell>
          <cell r="AG207" t="str">
            <v>福島</v>
          </cell>
        </row>
        <row r="208">
          <cell r="E208" t="str">
            <v>M1</v>
          </cell>
          <cell r="G208" t="str">
            <v>男子５０００ｍ</v>
          </cell>
          <cell r="AG208" t="str">
            <v>茨城</v>
          </cell>
        </row>
        <row r="209">
          <cell r="E209" t="str">
            <v>M2</v>
          </cell>
          <cell r="G209" t="str">
            <v>男子１１０ｍＨ(1.067m)</v>
          </cell>
          <cell r="AG209" t="str">
            <v>栃木</v>
          </cell>
        </row>
        <row r="210">
          <cell r="G210" t="str">
            <v>男子４００ｍＨ(0.914m)</v>
          </cell>
          <cell r="AG210" t="str">
            <v>群馬</v>
          </cell>
        </row>
        <row r="211">
          <cell r="G211" t="str">
            <v>男子３０００ｍＳＣ</v>
          </cell>
          <cell r="AG211" t="str">
            <v>埼玉</v>
          </cell>
        </row>
        <row r="212">
          <cell r="G212" t="str">
            <v>男子走高跳</v>
          </cell>
          <cell r="AG212" t="str">
            <v>千葉</v>
          </cell>
        </row>
        <row r="213">
          <cell r="G213" t="str">
            <v>男子棒高跳</v>
          </cell>
          <cell r="AG213" t="str">
            <v>東京</v>
          </cell>
        </row>
        <row r="214">
          <cell r="G214" t="str">
            <v>男子走幅跳</v>
          </cell>
          <cell r="AG214" t="str">
            <v>神奈川</v>
          </cell>
        </row>
        <row r="215">
          <cell r="G215" t="str">
            <v>男子三段跳</v>
          </cell>
          <cell r="AG215" t="str">
            <v>新潟</v>
          </cell>
        </row>
        <row r="216">
          <cell r="G216" t="str">
            <v>男子一般砲丸投(7.260kg)</v>
          </cell>
          <cell r="AG216" t="str">
            <v>富山</v>
          </cell>
        </row>
        <row r="217">
          <cell r="G217" t="str">
            <v>男子高校砲丸投(6.000kg)</v>
          </cell>
          <cell r="AG217" t="str">
            <v>石川</v>
          </cell>
        </row>
        <row r="218">
          <cell r="G218" t="str">
            <v>男子一般円盤投(2.000kg)</v>
          </cell>
          <cell r="AG218" t="str">
            <v>福井</v>
          </cell>
        </row>
        <row r="219">
          <cell r="G219" t="str">
            <v>男子高校円盤投(1.750kg)</v>
          </cell>
          <cell r="AG219" t="str">
            <v>山梨</v>
          </cell>
        </row>
        <row r="220">
          <cell r="G220" t="str">
            <v>男子一般ハンマー投(7.260kg)</v>
          </cell>
          <cell r="AG220" t="str">
            <v>長野</v>
          </cell>
        </row>
        <row r="221">
          <cell r="G221" t="str">
            <v>男子高校ハンマー投(6.000kg)</v>
          </cell>
          <cell r="AG221" t="str">
            <v>岐阜</v>
          </cell>
        </row>
        <row r="222">
          <cell r="G222" t="str">
            <v>男子やり投(0.800kg)</v>
          </cell>
          <cell r="AG222" t="str">
            <v>静岡</v>
          </cell>
        </row>
        <row r="223">
          <cell r="G223" t="str">
            <v>女子１００ｍ</v>
          </cell>
          <cell r="AG223" t="str">
            <v>愛知</v>
          </cell>
        </row>
        <row r="224">
          <cell r="G224" t="str">
            <v>女子２００ｍ</v>
          </cell>
          <cell r="AG224" t="str">
            <v>三重</v>
          </cell>
        </row>
        <row r="225">
          <cell r="G225" t="str">
            <v>女子４００ｍ</v>
          </cell>
          <cell r="AG225" t="str">
            <v>滋賀</v>
          </cell>
        </row>
        <row r="226">
          <cell r="G226" t="str">
            <v>女子８００ｍ</v>
          </cell>
          <cell r="AG226" t="str">
            <v>京都</v>
          </cell>
        </row>
        <row r="227">
          <cell r="G227" t="str">
            <v>女子１５００ｍ</v>
          </cell>
          <cell r="AG227" t="str">
            <v>大阪</v>
          </cell>
        </row>
        <row r="228">
          <cell r="G228" t="str">
            <v>女子３０００ｍ</v>
          </cell>
          <cell r="AG228" t="str">
            <v>兵庫</v>
          </cell>
        </row>
        <row r="229">
          <cell r="G229" t="str">
            <v>女子１００ｍＨ(0.840m)</v>
          </cell>
          <cell r="AG229" t="str">
            <v>奈良</v>
          </cell>
        </row>
        <row r="230">
          <cell r="G230" t="str">
            <v>女子４００ｍＨ(0.762m)</v>
          </cell>
          <cell r="AG230" t="str">
            <v>和歌山</v>
          </cell>
        </row>
        <row r="231">
          <cell r="G231" t="str">
            <v>女子走高跳</v>
          </cell>
          <cell r="AG231" t="str">
            <v>鳥取</v>
          </cell>
        </row>
        <row r="232">
          <cell r="G232" t="str">
            <v>女子棒高跳</v>
          </cell>
          <cell r="AG232" t="str">
            <v>島根</v>
          </cell>
        </row>
        <row r="233">
          <cell r="G233" t="str">
            <v>女子走幅跳</v>
          </cell>
          <cell r="AG233" t="str">
            <v>岡山</v>
          </cell>
        </row>
        <row r="234">
          <cell r="G234" t="str">
            <v>女子三段跳</v>
          </cell>
          <cell r="AG234" t="str">
            <v>広島</v>
          </cell>
        </row>
        <row r="235">
          <cell r="G235" t="str">
            <v>女子砲丸投(4.000kg)</v>
          </cell>
          <cell r="AG235" t="str">
            <v>山口</v>
          </cell>
        </row>
        <row r="236">
          <cell r="G236" t="str">
            <v>女子円盤投(1.000kg)</v>
          </cell>
          <cell r="AG236" t="str">
            <v>徳島</v>
          </cell>
        </row>
        <row r="237">
          <cell r="G237" t="str">
            <v>女子やり投(0.600kg)</v>
          </cell>
          <cell r="AG237" t="str">
            <v>香川</v>
          </cell>
        </row>
        <row r="238">
          <cell r="AG238" t="str">
            <v>愛媛</v>
          </cell>
        </row>
        <row r="239">
          <cell r="AG239" t="str">
            <v>高知</v>
          </cell>
        </row>
        <row r="240">
          <cell r="AG240" t="str">
            <v>福岡</v>
          </cell>
        </row>
        <row r="241">
          <cell r="AG241" t="str">
            <v>佐賀</v>
          </cell>
        </row>
        <row r="242">
          <cell r="AG242" t="str">
            <v>長崎</v>
          </cell>
        </row>
        <row r="243">
          <cell r="AG243" t="str">
            <v>熊本</v>
          </cell>
        </row>
        <row r="244">
          <cell r="AG244" t="str">
            <v>大分</v>
          </cell>
        </row>
        <row r="245">
          <cell r="AG245" t="str">
            <v>宮崎</v>
          </cell>
        </row>
        <row r="246">
          <cell r="AG246" t="str">
            <v>鹿児島</v>
          </cell>
        </row>
        <row r="247">
          <cell r="AG247" t="str">
            <v>沖縄</v>
          </cell>
        </row>
        <row r="248">
          <cell r="AG248" t="str">
            <v>学連</v>
          </cell>
        </row>
      </sheetData>
      <sheetData sheetId="1">
        <row r="119">
          <cell r="AB119" t="str">
            <v>一般</v>
          </cell>
          <cell r="AG119" t="str">
            <v>北海道</v>
          </cell>
        </row>
        <row r="120">
          <cell r="C120" t="str">
            <v>男子４×１００ｍ</v>
          </cell>
          <cell r="D120" t="str">
            <v>Ａ</v>
          </cell>
          <cell r="M120">
            <v>1</v>
          </cell>
          <cell r="AB120" t="str">
            <v>大学</v>
          </cell>
          <cell r="AG120" t="str">
            <v>青森</v>
          </cell>
        </row>
        <row r="121">
          <cell r="C121" t="str">
            <v>男子４×４００ｍ</v>
          </cell>
          <cell r="D121" t="str">
            <v>Ｂ</v>
          </cell>
          <cell r="M121">
            <v>2</v>
          </cell>
          <cell r="AB121" t="str">
            <v>高校</v>
          </cell>
          <cell r="AG121" t="str">
            <v>岩手</v>
          </cell>
        </row>
        <row r="122">
          <cell r="C122" t="str">
            <v>女子４×１００ｍ</v>
          </cell>
          <cell r="D122" t="str">
            <v>Ｃ</v>
          </cell>
          <cell r="M122">
            <v>3</v>
          </cell>
          <cell r="AB122" t="str">
            <v>中学</v>
          </cell>
          <cell r="AG122" t="str">
            <v>宮城</v>
          </cell>
        </row>
        <row r="123">
          <cell r="C123" t="str">
            <v>女子４×４００ｍ</v>
          </cell>
          <cell r="D123" t="str">
            <v>Ｄ</v>
          </cell>
          <cell r="M123">
            <v>4</v>
          </cell>
          <cell r="AB123" t="str">
            <v>小学</v>
          </cell>
          <cell r="AG123" t="str">
            <v>秋田</v>
          </cell>
        </row>
        <row r="124">
          <cell r="D124" t="str">
            <v>Ｅ</v>
          </cell>
          <cell r="M124">
            <v>5</v>
          </cell>
          <cell r="AG124" t="str">
            <v>山形</v>
          </cell>
        </row>
        <row r="125">
          <cell r="M125">
            <v>6</v>
          </cell>
          <cell r="AG125" t="str">
            <v>福島</v>
          </cell>
        </row>
        <row r="126">
          <cell r="M126" t="str">
            <v>M1</v>
          </cell>
          <cell r="AG126" t="str">
            <v>茨城</v>
          </cell>
        </row>
        <row r="127">
          <cell r="M127" t="str">
            <v>M2</v>
          </cell>
          <cell r="AG127" t="str">
            <v>栃木</v>
          </cell>
        </row>
        <row r="128">
          <cell r="AG128" t="str">
            <v>群馬</v>
          </cell>
        </row>
        <row r="129">
          <cell r="AG129" t="str">
            <v>埼玉</v>
          </cell>
        </row>
        <row r="130">
          <cell r="AG130" t="str">
            <v>千葉</v>
          </cell>
        </row>
        <row r="131">
          <cell r="AG131" t="str">
            <v>東京</v>
          </cell>
        </row>
        <row r="132">
          <cell r="AG132" t="str">
            <v>神奈川</v>
          </cell>
        </row>
        <row r="133">
          <cell r="AG133" t="str">
            <v>新潟</v>
          </cell>
        </row>
        <row r="134">
          <cell r="AG134" t="str">
            <v>富山</v>
          </cell>
        </row>
        <row r="135">
          <cell r="AG135" t="str">
            <v>石川</v>
          </cell>
        </row>
        <row r="136">
          <cell r="AG136" t="str">
            <v>福井</v>
          </cell>
        </row>
        <row r="137">
          <cell r="AG137" t="str">
            <v>山梨</v>
          </cell>
        </row>
        <row r="138">
          <cell r="AG138" t="str">
            <v>長野</v>
          </cell>
        </row>
        <row r="139">
          <cell r="AG139" t="str">
            <v>岐阜</v>
          </cell>
        </row>
        <row r="140">
          <cell r="AG140" t="str">
            <v>静岡</v>
          </cell>
        </row>
        <row r="141">
          <cell r="AG141" t="str">
            <v>愛知</v>
          </cell>
        </row>
        <row r="142">
          <cell r="AG142" t="str">
            <v>三重</v>
          </cell>
        </row>
        <row r="143">
          <cell r="AG143" t="str">
            <v>滋賀</v>
          </cell>
        </row>
        <row r="144">
          <cell r="AG144" t="str">
            <v>京都</v>
          </cell>
        </row>
        <row r="145">
          <cell r="AG145" t="str">
            <v>大阪</v>
          </cell>
        </row>
        <row r="146">
          <cell r="AG146" t="str">
            <v>兵庫</v>
          </cell>
        </row>
        <row r="147">
          <cell r="AG147" t="str">
            <v>奈良</v>
          </cell>
        </row>
        <row r="148">
          <cell r="AG148" t="str">
            <v>和歌山</v>
          </cell>
        </row>
        <row r="149">
          <cell r="AG149" t="str">
            <v>鳥取</v>
          </cell>
        </row>
        <row r="150">
          <cell r="AG150" t="str">
            <v>島根</v>
          </cell>
        </row>
        <row r="151">
          <cell r="AG151" t="str">
            <v>岡山</v>
          </cell>
        </row>
        <row r="152">
          <cell r="AG152" t="str">
            <v>広島</v>
          </cell>
        </row>
        <row r="153">
          <cell r="AG153" t="str">
            <v>山口</v>
          </cell>
        </row>
        <row r="154">
          <cell r="AG154" t="str">
            <v>徳島</v>
          </cell>
        </row>
        <row r="155">
          <cell r="AG155" t="str">
            <v>香川</v>
          </cell>
        </row>
        <row r="156">
          <cell r="AG156" t="str">
            <v>愛媛</v>
          </cell>
        </row>
        <row r="157">
          <cell r="AG157" t="str">
            <v>高知</v>
          </cell>
        </row>
        <row r="158">
          <cell r="AG158" t="str">
            <v>福岡</v>
          </cell>
        </row>
        <row r="159">
          <cell r="AG159" t="str">
            <v>佐賀</v>
          </cell>
        </row>
        <row r="160">
          <cell r="AG160" t="str">
            <v>長崎</v>
          </cell>
        </row>
        <row r="161">
          <cell r="AG161" t="str">
            <v>熊本</v>
          </cell>
        </row>
        <row r="162">
          <cell r="AG162" t="str">
            <v>大分</v>
          </cell>
        </row>
        <row r="163">
          <cell r="AG163" t="str">
            <v>宮崎</v>
          </cell>
        </row>
        <row r="164">
          <cell r="AG164" t="str">
            <v>鹿児島</v>
          </cell>
        </row>
        <row r="165">
          <cell r="AG165" t="str">
            <v>沖縄</v>
          </cell>
        </row>
        <row r="166">
          <cell r="AG166" t="str">
            <v>学連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5"/>
  <sheetViews>
    <sheetView tabSelected="1" workbookViewId="0">
      <selection activeCell="G10" sqref="G10"/>
    </sheetView>
  </sheetViews>
  <sheetFormatPr baseColWidth="10" defaultColWidth="8.83203125" defaultRowHeight="14"/>
  <cols>
    <col min="1" max="1" width="19.6640625" customWidth="1"/>
    <col min="2" max="2" width="17.83203125" customWidth="1"/>
    <col min="3" max="3" width="37.33203125" customWidth="1"/>
    <col min="4" max="4" width="7.1640625" customWidth="1"/>
    <col min="5" max="5" width="25.6640625" customWidth="1"/>
    <col min="6" max="6" width="23.6640625" customWidth="1"/>
    <col min="7" max="7" width="23.33203125" customWidth="1"/>
  </cols>
  <sheetData>
    <row r="1" spans="1:7" ht="19.5" customHeight="1">
      <c r="A1" s="114" t="s">
        <v>822</v>
      </c>
      <c r="B1" s="114"/>
      <c r="C1" s="114"/>
    </row>
    <row r="2" spans="1:7" ht="22.5" customHeight="1">
      <c r="A2" s="104" t="s">
        <v>823</v>
      </c>
      <c r="B2" s="104"/>
      <c r="C2" s="33"/>
    </row>
    <row r="3" spans="1:7" ht="22.5" customHeight="1">
      <c r="A3" s="104" t="s">
        <v>824</v>
      </c>
      <c r="B3" s="104"/>
      <c r="C3" s="33"/>
    </row>
    <row r="4" spans="1:7" ht="22.5" customHeight="1" thickBot="1">
      <c r="A4" s="104" t="s">
        <v>1046</v>
      </c>
      <c r="B4" s="104"/>
      <c r="C4" s="33"/>
      <c r="F4" s="115" t="s">
        <v>1031</v>
      </c>
      <c r="G4" s="115"/>
    </row>
    <row r="5" spans="1:7" ht="22.5" customHeight="1" thickTop="1" thickBot="1">
      <c r="A5" s="104" t="s">
        <v>825</v>
      </c>
      <c r="B5" s="104"/>
      <c r="C5" s="33"/>
      <c r="F5" s="98" t="s">
        <v>1029</v>
      </c>
      <c r="G5" s="98" t="s">
        <v>1030</v>
      </c>
    </row>
    <row r="6" spans="1:7" ht="22.5" customHeight="1" thickTop="1">
      <c r="A6" s="104" t="s">
        <v>12</v>
      </c>
      <c r="B6" s="104"/>
      <c r="C6" s="33"/>
      <c r="F6" s="97"/>
      <c r="G6" s="99"/>
    </row>
    <row r="7" spans="1:7" ht="22.5" customHeight="1">
      <c r="A7" s="104" t="s">
        <v>826</v>
      </c>
      <c r="B7" s="104"/>
      <c r="C7" s="33"/>
      <c r="F7" s="96"/>
      <c r="G7" s="99"/>
    </row>
    <row r="8" spans="1:7" ht="22.5" customHeight="1">
      <c r="A8" s="104" t="s">
        <v>827</v>
      </c>
      <c r="B8" s="104"/>
      <c r="C8" s="35"/>
      <c r="D8" s="31"/>
      <c r="F8" s="96"/>
      <c r="G8" s="99"/>
    </row>
    <row r="9" spans="1:7" ht="22.5" customHeight="1">
      <c r="A9" s="104" t="s">
        <v>828</v>
      </c>
      <c r="B9" s="34" t="s">
        <v>829</v>
      </c>
      <c r="C9" s="55"/>
      <c r="D9" s="36">
        <f>kyougisha転記用!P2</f>
        <v>0</v>
      </c>
      <c r="E9" s="105" t="s">
        <v>830</v>
      </c>
    </row>
    <row r="10" spans="1:7" ht="22.5" customHeight="1">
      <c r="A10" s="104"/>
      <c r="B10" s="34" t="s">
        <v>831</v>
      </c>
      <c r="C10" s="55"/>
      <c r="D10" s="36">
        <f>kyougisha転記用!S2</f>
        <v>0</v>
      </c>
      <c r="E10" s="105"/>
    </row>
    <row r="11" spans="1:7" ht="22.5" customHeight="1">
      <c r="A11" s="104"/>
      <c r="B11" s="34" t="s">
        <v>832</v>
      </c>
      <c r="C11" s="56">
        <f>C9+C10</f>
        <v>0</v>
      </c>
      <c r="D11" s="36">
        <f>D9+D10</f>
        <v>0</v>
      </c>
      <c r="E11" s="105"/>
      <c r="F11" s="37"/>
      <c r="G11" s="37"/>
    </row>
    <row r="12" spans="1:7" ht="22.5" customHeight="1">
      <c r="A12" s="112" t="s">
        <v>833</v>
      </c>
      <c r="B12" s="34" t="s">
        <v>829</v>
      </c>
      <c r="C12" s="55"/>
      <c r="D12" s="36">
        <f>'申込書（個人種目）'!Q3+'申込書（個人種目）'!Q43+'申込書（個人種目）'!Q83+'申込書（個人種目）'!Q123</f>
        <v>0</v>
      </c>
      <c r="E12" s="105"/>
      <c r="F12" s="38"/>
      <c r="G12" s="38"/>
    </row>
    <row r="13" spans="1:7" ht="22.5" customHeight="1">
      <c r="A13" s="104"/>
      <c r="B13" s="34" t="s">
        <v>831</v>
      </c>
      <c r="C13" s="55"/>
      <c r="D13" s="36">
        <f>'申込書（個人種目）'!Q4+'申込書（個人種目）'!Q44+'申込書（個人種目）'!Q84+'申込書（個人種目）'!Q124</f>
        <v>0</v>
      </c>
      <c r="E13" s="105"/>
    </row>
    <row r="14" spans="1:7" ht="22.5" customHeight="1">
      <c r="A14" s="113"/>
      <c r="B14" s="91" t="s">
        <v>832</v>
      </c>
      <c r="C14" s="56">
        <f>C12+C13</f>
        <v>0</v>
      </c>
      <c r="D14" s="36">
        <f>D12+D13</f>
        <v>0</v>
      </c>
      <c r="E14" s="105"/>
    </row>
    <row r="15" spans="1:7" ht="22.5" customHeight="1">
      <c r="A15" s="93"/>
      <c r="B15" s="92"/>
      <c r="C15" s="39" t="s">
        <v>834</v>
      </c>
      <c r="D15" s="106" t="s">
        <v>835</v>
      </c>
      <c r="E15" s="107"/>
      <c r="F15" s="38"/>
      <c r="G15" s="38"/>
    </row>
    <row r="16" spans="1:7" ht="22.5" customHeight="1">
      <c r="A16" s="38"/>
      <c r="B16" s="88"/>
      <c r="C16" s="89"/>
      <c r="D16" s="108"/>
      <c r="E16" s="109"/>
    </row>
    <row r="17" spans="1:7" ht="22.5" customHeight="1">
      <c r="A17" s="38"/>
      <c r="B17" s="88"/>
      <c r="C17" s="88"/>
      <c r="D17" s="110"/>
      <c r="E17" s="111"/>
    </row>
    <row r="18" spans="1:7" ht="19.5" customHeight="1">
      <c r="D18" s="94"/>
      <c r="E18" s="94"/>
    </row>
    <row r="23" spans="1:7" ht="13" customHeight="1">
      <c r="E23" s="90"/>
      <c r="F23" s="90"/>
      <c r="G23" s="90"/>
    </row>
    <row r="24" spans="1:7" ht="13" customHeight="1">
      <c r="C24" s="100" t="s">
        <v>1036</v>
      </c>
      <c r="E24" s="90"/>
      <c r="F24" s="90"/>
      <c r="G24" s="90"/>
    </row>
    <row r="25" spans="1:7" ht="13" customHeight="1">
      <c r="C25" s="40"/>
      <c r="E25" s="90"/>
      <c r="F25" s="90"/>
      <c r="G25" s="90"/>
    </row>
    <row r="26" spans="1:7" ht="15">
      <c r="C26" s="87" t="s">
        <v>31</v>
      </c>
      <c r="E26" s="88"/>
      <c r="F26" s="38"/>
      <c r="G26" s="38"/>
    </row>
    <row r="27" spans="1:7" ht="15">
      <c r="C27" s="87" t="s">
        <v>69</v>
      </c>
      <c r="E27" s="89"/>
      <c r="F27" s="37"/>
      <c r="G27" s="37"/>
    </row>
    <row r="28" spans="1:7" ht="15">
      <c r="C28" s="87" t="s">
        <v>28</v>
      </c>
      <c r="E28" s="89"/>
      <c r="F28" s="37"/>
      <c r="G28" s="37"/>
    </row>
    <row r="29" spans="1:7" ht="15">
      <c r="C29" s="87" t="s">
        <v>39</v>
      </c>
      <c r="E29" s="89"/>
      <c r="F29" s="37"/>
      <c r="G29" s="37"/>
    </row>
    <row r="30" spans="1:7" ht="15">
      <c r="C30" s="87" t="s">
        <v>42</v>
      </c>
      <c r="E30" s="89"/>
      <c r="F30" s="37"/>
      <c r="G30" s="37"/>
    </row>
    <row r="31" spans="1:7">
      <c r="C31" s="87" t="s">
        <v>50</v>
      </c>
    </row>
    <row r="32" spans="1:7">
      <c r="C32" s="87" t="s">
        <v>885</v>
      </c>
    </row>
    <row r="33" spans="3:3">
      <c r="C33" s="87" t="s">
        <v>886</v>
      </c>
    </row>
    <row r="34" spans="3:3">
      <c r="C34" s="87" t="s">
        <v>887</v>
      </c>
    </row>
    <row r="35" spans="3:3">
      <c r="C35" s="87" t="s">
        <v>55</v>
      </c>
    </row>
    <row r="36" spans="3:3">
      <c r="C36" s="87" t="s">
        <v>888</v>
      </c>
    </row>
    <row r="37" spans="3:3">
      <c r="C37" s="87" t="s">
        <v>915</v>
      </c>
    </row>
    <row r="38" spans="3:3">
      <c r="C38" s="87" t="s">
        <v>916</v>
      </c>
    </row>
    <row r="39" spans="3:3">
      <c r="C39" s="87" t="s">
        <v>58</v>
      </c>
    </row>
    <row r="40" spans="3:3">
      <c r="C40" s="87" t="s">
        <v>917</v>
      </c>
    </row>
    <row r="41" spans="3:3">
      <c r="C41" s="87" t="s">
        <v>918</v>
      </c>
    </row>
    <row r="42" spans="3:3">
      <c r="C42" s="87" t="s">
        <v>74</v>
      </c>
    </row>
    <row r="43" spans="3:3">
      <c r="C43" s="87" t="s">
        <v>919</v>
      </c>
    </row>
    <row r="44" spans="3:3">
      <c r="C44" s="87" t="s">
        <v>920</v>
      </c>
    </row>
    <row r="45" spans="3:3">
      <c r="C45" s="87" t="s">
        <v>921</v>
      </c>
    </row>
    <row r="46" spans="3:3">
      <c r="C46" s="87" t="s">
        <v>65</v>
      </c>
    </row>
    <row r="47" spans="3:3">
      <c r="C47" s="87" t="s">
        <v>922</v>
      </c>
    </row>
    <row r="48" spans="3:3">
      <c r="C48" s="87" t="s">
        <v>923</v>
      </c>
    </row>
    <row r="49" spans="3:3">
      <c r="C49" s="87" t="s">
        <v>36</v>
      </c>
    </row>
    <row r="50" spans="3:3">
      <c r="C50" s="87" t="s">
        <v>924</v>
      </c>
    </row>
    <row r="51" spans="3:3">
      <c r="C51" s="87" t="s">
        <v>790</v>
      </c>
    </row>
    <row r="52" spans="3:3">
      <c r="C52" s="87" t="s">
        <v>925</v>
      </c>
    </row>
    <row r="53" spans="3:3">
      <c r="C53" s="87" t="s">
        <v>889</v>
      </c>
    </row>
    <row r="54" spans="3:3">
      <c r="C54" s="87" t="s">
        <v>926</v>
      </c>
    </row>
    <row r="55" spans="3:3">
      <c r="C55" s="87" t="s">
        <v>927</v>
      </c>
    </row>
    <row r="56" spans="3:3">
      <c r="C56" s="87" t="s">
        <v>928</v>
      </c>
    </row>
    <row r="57" spans="3:3">
      <c r="C57" s="1" t="s">
        <v>1006</v>
      </c>
    </row>
    <row r="58" spans="3:3">
      <c r="C58" s="87" t="s">
        <v>215</v>
      </c>
    </row>
    <row r="59" spans="3:3">
      <c r="C59" s="87" t="s">
        <v>90</v>
      </c>
    </row>
    <row r="60" spans="3:3">
      <c r="C60" s="87" t="s">
        <v>93</v>
      </c>
    </row>
    <row r="61" spans="3:3">
      <c r="C61" s="87" t="s">
        <v>448</v>
      </c>
    </row>
    <row r="62" spans="3:3">
      <c r="C62" s="87" t="s">
        <v>451</v>
      </c>
    </row>
    <row r="63" spans="3:3">
      <c r="C63" s="87" t="s">
        <v>96</v>
      </c>
    </row>
    <row r="64" spans="3:3">
      <c r="C64" s="87" t="s">
        <v>99</v>
      </c>
    </row>
    <row r="65" spans="3:3">
      <c r="C65" s="87" t="s">
        <v>102</v>
      </c>
    </row>
    <row r="66" spans="3:3">
      <c r="C66" s="87" t="s">
        <v>118</v>
      </c>
    </row>
    <row r="67" spans="3:3">
      <c r="C67" s="87" t="s">
        <v>105</v>
      </c>
    </row>
    <row r="68" spans="3:3">
      <c r="C68" s="87" t="s">
        <v>108</v>
      </c>
    </row>
    <row r="69" spans="3:3">
      <c r="C69" s="87" t="s">
        <v>111</v>
      </c>
    </row>
    <row r="70" spans="3:3">
      <c r="C70" s="87" t="s">
        <v>114</v>
      </c>
    </row>
    <row r="71" spans="3:3">
      <c r="C71" s="87" t="s">
        <v>929</v>
      </c>
    </row>
    <row r="72" spans="3:3">
      <c r="C72" s="87" t="s">
        <v>791</v>
      </c>
    </row>
    <row r="73" spans="3:3">
      <c r="C73" s="87" t="s">
        <v>141</v>
      </c>
    </row>
    <row r="74" spans="3:3">
      <c r="C74" s="87" t="s">
        <v>143</v>
      </c>
    </row>
    <row r="75" spans="3:3">
      <c r="C75" s="87" t="s">
        <v>152</v>
      </c>
    </row>
    <row r="76" spans="3:3">
      <c r="C76" s="87" t="s">
        <v>149</v>
      </c>
    </row>
    <row r="77" spans="3:3">
      <c r="C77" s="87" t="s">
        <v>146</v>
      </c>
    </row>
    <row r="78" spans="3:3">
      <c r="C78" s="87" t="s">
        <v>685</v>
      </c>
    </row>
    <row r="79" spans="3:3">
      <c r="C79" s="87" t="s">
        <v>162</v>
      </c>
    </row>
    <row r="80" spans="3:3">
      <c r="C80" s="87" t="s">
        <v>165</v>
      </c>
    </row>
    <row r="81" spans="3:3">
      <c r="C81" s="87" t="s">
        <v>197</v>
      </c>
    </row>
    <row r="82" spans="3:3">
      <c r="C82" s="87" t="s">
        <v>188</v>
      </c>
    </row>
    <row r="83" spans="3:3">
      <c r="C83" s="87" t="s">
        <v>171</v>
      </c>
    </row>
    <row r="84" spans="3:3">
      <c r="C84" s="87" t="s">
        <v>176</v>
      </c>
    </row>
    <row r="85" spans="3:3">
      <c r="C85" s="87" t="s">
        <v>173</v>
      </c>
    </row>
    <row r="86" spans="3:3">
      <c r="C86" s="87" t="s">
        <v>179</v>
      </c>
    </row>
    <row r="87" spans="3:3">
      <c r="C87" s="87" t="s">
        <v>182</v>
      </c>
    </row>
    <row r="88" spans="3:3">
      <c r="C88" s="87" t="s">
        <v>194</v>
      </c>
    </row>
    <row r="89" spans="3:3">
      <c r="C89" s="87" t="s">
        <v>185</v>
      </c>
    </row>
    <row r="90" spans="3:3">
      <c r="C90" s="87" t="s">
        <v>990</v>
      </c>
    </row>
    <row r="91" spans="3:3">
      <c r="C91" s="87" t="s">
        <v>203</v>
      </c>
    </row>
    <row r="92" spans="3:3">
      <c r="C92" s="87" t="s">
        <v>200</v>
      </c>
    </row>
    <row r="93" spans="3:3">
      <c r="C93" s="87" t="s">
        <v>209</v>
      </c>
    </row>
    <row r="94" spans="3:3">
      <c r="C94" s="87" t="s">
        <v>206</v>
      </c>
    </row>
    <row r="95" spans="3:3">
      <c r="C95" s="87" t="s">
        <v>228</v>
      </c>
    </row>
    <row r="96" spans="3:3">
      <c r="C96" s="87" t="s">
        <v>225</v>
      </c>
    </row>
    <row r="97" spans="3:3">
      <c r="C97" s="87" t="s">
        <v>222</v>
      </c>
    </row>
    <row r="98" spans="3:3">
      <c r="C98" s="87" t="s">
        <v>219</v>
      </c>
    </row>
    <row r="99" spans="3:3">
      <c r="C99" s="87" t="s">
        <v>121</v>
      </c>
    </row>
    <row r="100" spans="3:3">
      <c r="C100" s="87" t="s">
        <v>123</v>
      </c>
    </row>
    <row r="101" spans="3:3">
      <c r="C101" s="87" t="s">
        <v>126</v>
      </c>
    </row>
    <row r="102" spans="3:3">
      <c r="C102" s="87" t="s">
        <v>129</v>
      </c>
    </row>
    <row r="103" spans="3:3">
      <c r="C103" s="87" t="s">
        <v>132</v>
      </c>
    </row>
    <row r="104" spans="3:3">
      <c r="C104" s="87" t="s">
        <v>890</v>
      </c>
    </row>
    <row r="105" spans="3:3">
      <c r="C105" s="87" t="s">
        <v>930</v>
      </c>
    </row>
    <row r="106" spans="3:3">
      <c r="C106" s="87" t="s">
        <v>137</v>
      </c>
    </row>
    <row r="107" spans="3:3">
      <c r="C107" s="87" t="s">
        <v>155</v>
      </c>
    </row>
    <row r="108" spans="3:3">
      <c r="C108" s="87" t="s">
        <v>168</v>
      </c>
    </row>
    <row r="109" spans="3:3">
      <c r="C109" s="87" t="s">
        <v>191</v>
      </c>
    </row>
    <row r="110" spans="3:3">
      <c r="C110" s="87" t="s">
        <v>212</v>
      </c>
    </row>
    <row r="111" spans="3:3">
      <c r="C111" s="87" t="s">
        <v>234</v>
      </c>
    </row>
    <row r="112" spans="3:3">
      <c r="C112" s="87" t="s">
        <v>231</v>
      </c>
    </row>
    <row r="113" spans="3:3">
      <c r="C113" s="87" t="s">
        <v>931</v>
      </c>
    </row>
    <row r="114" spans="3:3">
      <c r="C114" s="87" t="s">
        <v>243</v>
      </c>
    </row>
    <row r="115" spans="3:3">
      <c r="C115" s="87" t="s">
        <v>159</v>
      </c>
    </row>
    <row r="116" spans="3:3">
      <c r="C116" s="87" t="s">
        <v>238</v>
      </c>
    </row>
    <row r="117" spans="3:3">
      <c r="C117" s="87" t="s">
        <v>993</v>
      </c>
    </row>
    <row r="118" spans="3:3">
      <c r="C118" s="87" t="s">
        <v>236</v>
      </c>
    </row>
    <row r="119" spans="3:3">
      <c r="C119" s="8"/>
    </row>
    <row r="120" spans="3:3">
      <c r="C120" s="87" t="s">
        <v>891</v>
      </c>
    </row>
    <row r="121" spans="3:3">
      <c r="C121" s="87" t="s">
        <v>892</v>
      </c>
    </row>
    <row r="122" spans="3:3">
      <c r="C122" s="87" t="s">
        <v>893</v>
      </c>
    </row>
    <row r="123" spans="3:3">
      <c r="C123" s="87" t="s">
        <v>894</v>
      </c>
    </row>
    <row r="124" spans="3:3">
      <c r="C124" s="87" t="s">
        <v>1016</v>
      </c>
    </row>
    <row r="125" spans="3:3">
      <c r="C125" s="87" t="s">
        <v>298</v>
      </c>
    </row>
    <row r="126" spans="3:3">
      <c r="C126" s="87" t="s">
        <v>301</v>
      </c>
    </row>
    <row r="127" spans="3:3">
      <c r="C127" s="87" t="s">
        <v>304</v>
      </c>
    </row>
    <row r="128" spans="3:3">
      <c r="C128" s="87" t="s">
        <v>307</v>
      </c>
    </row>
    <row r="129" spans="3:3">
      <c r="C129" s="87" t="s">
        <v>310</v>
      </c>
    </row>
    <row r="130" spans="3:3">
      <c r="C130" s="87" t="s">
        <v>313</v>
      </c>
    </row>
    <row r="131" spans="3:3">
      <c r="C131" s="87" t="s">
        <v>792</v>
      </c>
    </row>
    <row r="132" spans="3:3">
      <c r="C132" s="87" t="s">
        <v>455</v>
      </c>
    </row>
    <row r="133" spans="3:3">
      <c r="C133" s="87" t="s">
        <v>316</v>
      </c>
    </row>
    <row r="134" spans="3:3">
      <c r="C134" s="87" t="s">
        <v>686</v>
      </c>
    </row>
    <row r="135" spans="3:3">
      <c r="C135" s="87" t="s">
        <v>687</v>
      </c>
    </row>
    <row r="136" spans="3:3">
      <c r="C136" s="87" t="s">
        <v>688</v>
      </c>
    </row>
    <row r="137" spans="3:3">
      <c r="C137" s="87" t="s">
        <v>689</v>
      </c>
    </row>
    <row r="138" spans="3:3">
      <c r="C138" s="87" t="s">
        <v>690</v>
      </c>
    </row>
    <row r="139" spans="3:3">
      <c r="C139" s="87" t="s">
        <v>327</v>
      </c>
    </row>
    <row r="140" spans="3:3">
      <c r="C140" s="87" t="s">
        <v>460</v>
      </c>
    </row>
    <row r="141" spans="3:3">
      <c r="C141" s="87" t="s">
        <v>290</v>
      </c>
    </row>
    <row r="142" spans="3:3">
      <c r="C142" s="87" t="s">
        <v>293</v>
      </c>
    </row>
    <row r="143" spans="3:3">
      <c r="C143" s="87" t="s">
        <v>932</v>
      </c>
    </row>
    <row r="144" spans="3:3">
      <c r="C144" s="87" t="s">
        <v>793</v>
      </c>
    </row>
    <row r="145" spans="3:7">
      <c r="C145" s="87" t="s">
        <v>330</v>
      </c>
    </row>
    <row r="146" spans="3:7">
      <c r="C146" s="87" t="s">
        <v>333</v>
      </c>
    </row>
    <row r="147" spans="3:7">
      <c r="C147" s="87" t="s">
        <v>336</v>
      </c>
    </row>
    <row r="148" spans="3:7">
      <c r="C148" s="87" t="s">
        <v>339</v>
      </c>
    </row>
    <row r="149" spans="3:7">
      <c r="C149" s="87" t="s">
        <v>794</v>
      </c>
    </row>
    <row r="150" spans="3:7">
      <c r="C150" s="87" t="s">
        <v>342</v>
      </c>
      <c r="G150" t="s">
        <v>1032</v>
      </c>
    </row>
    <row r="151" spans="3:7">
      <c r="C151" s="87" t="s">
        <v>691</v>
      </c>
      <c r="G151" t="s">
        <v>1033</v>
      </c>
    </row>
    <row r="152" spans="3:7">
      <c r="C152" s="87" t="s">
        <v>692</v>
      </c>
      <c r="G152" t="s">
        <v>1034</v>
      </c>
    </row>
    <row r="153" spans="3:7">
      <c r="C153" s="87" t="s">
        <v>693</v>
      </c>
      <c r="G153" t="s">
        <v>1035</v>
      </c>
    </row>
    <row r="154" spans="3:7">
      <c r="C154" s="87" t="s">
        <v>351</v>
      </c>
    </row>
    <row r="155" spans="3:7">
      <c r="C155" s="87" t="s">
        <v>462</v>
      </c>
    </row>
    <row r="156" spans="3:7">
      <c r="C156" s="87" t="s">
        <v>795</v>
      </c>
    </row>
    <row r="157" spans="3:7">
      <c r="C157" s="87" t="s">
        <v>354</v>
      </c>
    </row>
    <row r="158" spans="3:7">
      <c r="C158" s="87" t="s">
        <v>694</v>
      </c>
    </row>
    <row r="159" spans="3:7">
      <c r="C159" s="87" t="s">
        <v>695</v>
      </c>
    </row>
    <row r="160" spans="3:7">
      <c r="C160" s="87" t="s">
        <v>361</v>
      </c>
    </row>
    <row r="161" spans="3:3">
      <c r="C161" s="87" t="s">
        <v>933</v>
      </c>
    </row>
    <row r="162" spans="3:3">
      <c r="C162" s="87" t="s">
        <v>796</v>
      </c>
    </row>
    <row r="163" spans="3:3">
      <c r="C163" s="87" t="s">
        <v>696</v>
      </c>
    </row>
    <row r="164" spans="3:3">
      <c r="C164" s="87" t="s">
        <v>697</v>
      </c>
    </row>
    <row r="165" spans="3:3">
      <c r="C165" s="87" t="s">
        <v>934</v>
      </c>
    </row>
    <row r="166" spans="3:3">
      <c r="C166" s="87" t="s">
        <v>370</v>
      </c>
    </row>
    <row r="167" spans="3:3">
      <c r="C167" s="87" t="s">
        <v>935</v>
      </c>
    </row>
    <row r="168" spans="3:3">
      <c r="C168" s="87" t="s">
        <v>375</v>
      </c>
    </row>
    <row r="169" spans="3:3">
      <c r="C169" s="87" t="s">
        <v>380</v>
      </c>
    </row>
    <row r="170" spans="3:3">
      <c r="C170" s="87" t="s">
        <v>698</v>
      </c>
    </row>
    <row r="171" spans="3:3">
      <c r="C171" s="87" t="s">
        <v>798</v>
      </c>
    </row>
    <row r="172" spans="3:3">
      <c r="C172" s="87" t="s">
        <v>799</v>
      </c>
    </row>
    <row r="173" spans="3:3">
      <c r="C173" s="87" t="s">
        <v>800</v>
      </c>
    </row>
    <row r="174" spans="3:3">
      <c r="C174" s="87" t="s">
        <v>801</v>
      </c>
    </row>
    <row r="175" spans="3:3">
      <c r="C175" s="87" t="s">
        <v>385</v>
      </c>
    </row>
    <row r="176" spans="3:3">
      <c r="C176" s="87" t="s">
        <v>466</v>
      </c>
    </row>
    <row r="177" spans="3:3">
      <c r="C177" s="87" t="s">
        <v>388</v>
      </c>
    </row>
    <row r="178" spans="3:3">
      <c r="C178" s="87" t="s">
        <v>802</v>
      </c>
    </row>
    <row r="179" spans="3:3">
      <c r="C179" s="87" t="s">
        <v>803</v>
      </c>
    </row>
    <row r="180" spans="3:3">
      <c r="C180" s="87" t="s">
        <v>804</v>
      </c>
    </row>
    <row r="181" spans="3:3">
      <c r="C181" s="87" t="s">
        <v>246</v>
      </c>
    </row>
    <row r="182" spans="3:3">
      <c r="C182" s="87" t="s">
        <v>249</v>
      </c>
    </row>
    <row r="183" spans="3:3">
      <c r="C183" s="87" t="s">
        <v>252</v>
      </c>
    </row>
    <row r="184" spans="3:3">
      <c r="C184" s="87" t="s">
        <v>255</v>
      </c>
    </row>
    <row r="185" spans="3:3">
      <c r="C185" s="87" t="s">
        <v>258</v>
      </c>
    </row>
    <row r="186" spans="3:3">
      <c r="C186" s="87" t="s">
        <v>261</v>
      </c>
    </row>
    <row r="187" spans="3:3">
      <c r="C187" s="87" t="s">
        <v>706</v>
      </c>
    </row>
    <row r="188" spans="3:3">
      <c r="C188" s="87" t="s">
        <v>936</v>
      </c>
    </row>
    <row r="189" spans="3:3">
      <c r="C189" s="87" t="s">
        <v>937</v>
      </c>
    </row>
    <row r="190" spans="3:3">
      <c r="C190" s="87" t="s">
        <v>938</v>
      </c>
    </row>
    <row r="191" spans="3:3">
      <c r="C191" s="87" t="s">
        <v>805</v>
      </c>
    </row>
    <row r="192" spans="3:3">
      <c r="C192" s="87" t="s">
        <v>939</v>
      </c>
    </row>
    <row r="193" spans="3:3">
      <c r="C193" s="87" t="s">
        <v>269</v>
      </c>
    </row>
    <row r="194" spans="3:3">
      <c r="C194" s="87" t="s">
        <v>276</v>
      </c>
    </row>
    <row r="195" spans="3:3">
      <c r="C195" s="87" t="s">
        <v>279</v>
      </c>
    </row>
    <row r="196" spans="3:3">
      <c r="C196" s="87" t="s">
        <v>940</v>
      </c>
    </row>
    <row r="197" spans="3:3">
      <c r="C197" s="87" t="s">
        <v>285</v>
      </c>
    </row>
    <row r="198" spans="3:3">
      <c r="C198" s="87" t="s">
        <v>941</v>
      </c>
    </row>
    <row r="199" spans="3:3">
      <c r="C199" s="87" t="s">
        <v>282</v>
      </c>
    </row>
    <row r="200" spans="3:3">
      <c r="C200" s="87" t="s">
        <v>391</v>
      </c>
    </row>
    <row r="201" spans="3:3">
      <c r="C201" s="87" t="s">
        <v>394</v>
      </c>
    </row>
    <row r="202" spans="3:3">
      <c r="C202" s="87" t="s">
        <v>397</v>
      </c>
    </row>
    <row r="203" spans="3:3">
      <c r="C203" s="87" t="s">
        <v>400</v>
      </c>
    </row>
    <row r="204" spans="3:3">
      <c r="C204" s="87" t="s">
        <v>403</v>
      </c>
    </row>
    <row r="205" spans="3:3">
      <c r="C205" s="87" t="s">
        <v>699</v>
      </c>
    </row>
    <row r="206" spans="3:3">
      <c r="C206" s="87" t="s">
        <v>700</v>
      </c>
    </row>
    <row r="207" spans="3:3">
      <c r="C207" s="87" t="s">
        <v>701</v>
      </c>
    </row>
    <row r="208" spans="3:3">
      <c r="C208" s="87" t="s">
        <v>702</v>
      </c>
    </row>
    <row r="209" spans="3:3">
      <c r="C209" s="87" t="s">
        <v>942</v>
      </c>
    </row>
    <row r="210" spans="3:3">
      <c r="C210" s="87" t="s">
        <v>703</v>
      </c>
    </row>
    <row r="211" spans="3:3">
      <c r="C211" s="87" t="s">
        <v>440</v>
      </c>
    </row>
    <row r="212" spans="3:3">
      <c r="C212" s="87" t="s">
        <v>704</v>
      </c>
    </row>
    <row r="213" spans="3:3">
      <c r="C213" s="87" t="s">
        <v>705</v>
      </c>
    </row>
    <row r="214" spans="3:3">
      <c r="C214" s="87" t="s">
        <v>410</v>
      </c>
    </row>
    <row r="215" spans="3:3">
      <c r="C215" s="87" t="s">
        <v>413</v>
      </c>
    </row>
    <row r="216" spans="3:3">
      <c r="C216" s="87" t="s">
        <v>416</v>
      </c>
    </row>
    <row r="217" spans="3:3">
      <c r="C217" s="87" t="s">
        <v>419</v>
      </c>
    </row>
    <row r="218" spans="3:3">
      <c r="C218" s="87" t="s">
        <v>422</v>
      </c>
    </row>
    <row r="219" spans="3:3">
      <c r="C219" s="87" t="s">
        <v>943</v>
      </c>
    </row>
    <row r="220" spans="3:3">
      <c r="C220" s="87" t="s">
        <v>944</v>
      </c>
    </row>
    <row r="221" spans="3:3">
      <c r="C221" s="87" t="s">
        <v>945</v>
      </c>
    </row>
    <row r="222" spans="3:3">
      <c r="C222" s="87" t="s">
        <v>429</v>
      </c>
    </row>
    <row r="223" spans="3:3">
      <c r="C223" s="87" t="s">
        <v>946</v>
      </c>
    </row>
    <row r="224" spans="3:3">
      <c r="C224" s="87" t="s">
        <v>895</v>
      </c>
    </row>
    <row r="225" spans="3:3">
      <c r="C225" s="87" t="s">
        <v>896</v>
      </c>
    </row>
    <row r="226" spans="3:3">
      <c r="C226" s="87" t="s">
        <v>573</v>
      </c>
    </row>
    <row r="227" spans="3:3">
      <c r="C227" s="87" t="s">
        <v>809</v>
      </c>
    </row>
    <row r="228" spans="3:3">
      <c r="C228" s="87" t="s">
        <v>574</v>
      </c>
    </row>
    <row r="229" spans="3:3">
      <c r="C229" s="87" t="s">
        <v>84</v>
      </c>
    </row>
    <row r="230" spans="3:3">
      <c r="C230" s="87" t="s">
        <v>577</v>
      </c>
    </row>
    <row r="231" spans="3:3">
      <c r="C231" s="87" t="s">
        <v>578</v>
      </c>
    </row>
    <row r="232" spans="3:3">
      <c r="C232" s="87" t="s">
        <v>579</v>
      </c>
    </row>
    <row r="233" spans="3:3">
      <c r="C233" s="87" t="s">
        <v>592</v>
      </c>
    </row>
    <row r="234" spans="3:3">
      <c r="C234" s="87" t="s">
        <v>608</v>
      </c>
    </row>
    <row r="235" spans="3:3">
      <c r="C235" s="87" t="s">
        <v>604</v>
      </c>
    </row>
    <row r="236" spans="3:3">
      <c r="C236" s="87" t="s">
        <v>605</v>
      </c>
    </row>
    <row r="237" spans="3:3">
      <c r="C237" s="87" t="s">
        <v>612</v>
      </c>
    </row>
    <row r="238" spans="3:3">
      <c r="C238" s="87" t="s">
        <v>619</v>
      </c>
    </row>
    <row r="239" spans="3:3">
      <c r="C239" s="87" t="s">
        <v>622</v>
      </c>
    </row>
    <row r="240" spans="3:3">
      <c r="C240" s="87" t="s">
        <v>625</v>
      </c>
    </row>
    <row r="241" spans="3:3">
      <c r="C241" s="87" t="s">
        <v>620</v>
      </c>
    </row>
    <row r="242" spans="3:3">
      <c r="C242" s="87" t="s">
        <v>581</v>
      </c>
    </row>
    <row r="243" spans="3:3">
      <c r="C243" s="87" t="s">
        <v>571</v>
      </c>
    </row>
    <row r="244" spans="3:3">
      <c r="C244" s="87" t="s">
        <v>572</v>
      </c>
    </row>
    <row r="245" spans="3:3">
      <c r="C245" s="87" t="s">
        <v>811</v>
      </c>
    </row>
    <row r="246" spans="3:3">
      <c r="C246" s="87" t="s">
        <v>813</v>
      </c>
    </row>
    <row r="247" spans="3:3">
      <c r="C247" s="87" t="s">
        <v>580</v>
      </c>
    </row>
    <row r="248" spans="3:3">
      <c r="C248" s="87" t="s">
        <v>585</v>
      </c>
    </row>
    <row r="249" spans="3:3">
      <c r="C249" s="87" t="s">
        <v>582</v>
      </c>
    </row>
    <row r="250" spans="3:3">
      <c r="C250" s="87" t="s">
        <v>593</v>
      </c>
    </row>
    <row r="251" spans="3:3">
      <c r="C251" s="87" t="s">
        <v>594</v>
      </c>
    </row>
    <row r="252" spans="3:3">
      <c r="C252" s="87" t="s">
        <v>595</v>
      </c>
    </row>
    <row r="253" spans="3:3">
      <c r="C253" s="87" t="s">
        <v>596</v>
      </c>
    </row>
    <row r="254" spans="3:3">
      <c r="C254" s="87" t="s">
        <v>597</v>
      </c>
    </row>
    <row r="255" spans="3:3">
      <c r="C255" s="87" t="s">
        <v>598</v>
      </c>
    </row>
    <row r="256" spans="3:3">
      <c r="C256" s="87" t="s">
        <v>591</v>
      </c>
    </row>
    <row r="257" spans="3:3">
      <c r="C257" s="87" t="s">
        <v>599</v>
      </c>
    </row>
    <row r="258" spans="3:3">
      <c r="C258" s="87" t="s">
        <v>584</v>
      </c>
    </row>
    <row r="259" spans="3:3">
      <c r="C259" s="87" t="s">
        <v>600</v>
      </c>
    </row>
    <row r="260" spans="3:3">
      <c r="C260" s="87" t="s">
        <v>601</v>
      </c>
    </row>
    <row r="261" spans="3:3">
      <c r="C261" s="87" t="s">
        <v>602</v>
      </c>
    </row>
    <row r="262" spans="3:3">
      <c r="C262" s="87" t="s">
        <v>603</v>
      </c>
    </row>
    <row r="263" spans="3:3">
      <c r="C263" s="87" t="s">
        <v>617</v>
      </c>
    </row>
    <row r="264" spans="3:3">
      <c r="C264" s="87" t="s">
        <v>606</v>
      </c>
    </row>
    <row r="265" spans="3:3">
      <c r="C265" s="87" t="s">
        <v>607</v>
      </c>
    </row>
    <row r="266" spans="3:3">
      <c r="C266" s="87" t="s">
        <v>609</v>
      </c>
    </row>
    <row r="267" spans="3:3">
      <c r="C267" s="87" t="s">
        <v>610</v>
      </c>
    </row>
    <row r="268" spans="3:3">
      <c r="C268" s="87" t="s">
        <v>586</v>
      </c>
    </row>
    <row r="269" spans="3:3">
      <c r="C269" s="87" t="s">
        <v>611</v>
      </c>
    </row>
    <row r="270" spans="3:3">
      <c r="C270" s="87" t="s">
        <v>618</v>
      </c>
    </row>
    <row r="271" spans="3:3">
      <c r="C271" s="87" t="s">
        <v>613</v>
      </c>
    </row>
    <row r="272" spans="3:3">
      <c r="C272" s="87" t="s">
        <v>614</v>
      </c>
    </row>
    <row r="273" spans="3:3">
      <c r="C273" s="87" t="s">
        <v>615</v>
      </c>
    </row>
    <row r="274" spans="3:3">
      <c r="C274" s="87" t="s">
        <v>589</v>
      </c>
    </row>
    <row r="275" spans="3:3">
      <c r="C275" s="87" t="s">
        <v>623</v>
      </c>
    </row>
    <row r="276" spans="3:3">
      <c r="C276" s="87" t="s">
        <v>624</v>
      </c>
    </row>
    <row r="277" spans="3:3">
      <c r="C277" s="87" t="s">
        <v>626</v>
      </c>
    </row>
    <row r="278" spans="3:3">
      <c r="C278" s="87" t="s">
        <v>590</v>
      </c>
    </row>
    <row r="279" spans="3:3">
      <c r="C279" s="87" t="s">
        <v>819</v>
      </c>
    </row>
    <row r="280" spans="3:3">
      <c r="C280" s="87" t="s">
        <v>583</v>
      </c>
    </row>
    <row r="281" spans="3:3">
      <c r="C281" s="87" t="s">
        <v>587</v>
      </c>
    </row>
    <row r="282" spans="3:3">
      <c r="C282" s="87" t="s">
        <v>616</v>
      </c>
    </row>
    <row r="283" spans="3:3">
      <c r="C283" s="87" t="s">
        <v>621</v>
      </c>
    </row>
    <row r="284" spans="3:3">
      <c r="C284" s="87" t="s">
        <v>588</v>
      </c>
    </row>
    <row r="285" spans="3:3">
      <c r="C285" s="87" t="s">
        <v>87</v>
      </c>
    </row>
    <row r="286" spans="3:3">
      <c r="C286" s="87" t="s">
        <v>576</v>
      </c>
    </row>
    <row r="287" spans="3:3">
      <c r="C287" s="87" t="s">
        <v>575</v>
      </c>
    </row>
    <row r="288" spans="3:3">
      <c r="C288" s="87" t="s">
        <v>897</v>
      </c>
    </row>
    <row r="289" spans="3:3">
      <c r="C289" s="87" t="s">
        <v>898</v>
      </c>
    </row>
    <row r="290" spans="3:3">
      <c r="C290" s="87" t="s">
        <v>899</v>
      </c>
    </row>
    <row r="291" spans="3:3">
      <c r="C291" s="87" t="s">
        <v>900</v>
      </c>
    </row>
    <row r="292" spans="3:3">
      <c r="C292" s="87" t="s">
        <v>901</v>
      </c>
    </row>
    <row r="293" spans="3:3">
      <c r="C293" s="87" t="s">
        <v>902</v>
      </c>
    </row>
    <row r="294" spans="3:3">
      <c r="C294" s="87" t="s">
        <v>903</v>
      </c>
    </row>
    <row r="295" spans="3:3">
      <c r="C295" s="87" t="s">
        <v>904</v>
      </c>
    </row>
    <row r="296" spans="3:3">
      <c r="C296" s="87" t="s">
        <v>905</v>
      </c>
    </row>
    <row r="297" spans="3:3">
      <c r="C297" s="87" t="s">
        <v>906</v>
      </c>
    </row>
    <row r="298" spans="3:3">
      <c r="C298" s="87" t="s">
        <v>907</v>
      </c>
    </row>
    <row r="299" spans="3:3">
      <c r="C299" s="87" t="s">
        <v>908</v>
      </c>
    </row>
    <row r="300" spans="3:3">
      <c r="C300" s="87" t="s">
        <v>909</v>
      </c>
    </row>
    <row r="301" spans="3:3">
      <c r="C301" s="87" t="s">
        <v>910</v>
      </c>
    </row>
    <row r="302" spans="3:3">
      <c r="C302" s="87" t="s">
        <v>911</v>
      </c>
    </row>
    <row r="303" spans="3:3">
      <c r="C303" s="87" t="s">
        <v>912</v>
      </c>
    </row>
    <row r="304" spans="3:3">
      <c r="C304" s="87" t="s">
        <v>913</v>
      </c>
    </row>
    <row r="305" spans="3:3">
      <c r="C305" s="87" t="s">
        <v>914</v>
      </c>
    </row>
  </sheetData>
  <mergeCells count="13">
    <mergeCell ref="A1:C1"/>
    <mergeCell ref="A2:B2"/>
    <mergeCell ref="A3:B3"/>
    <mergeCell ref="A4:B4"/>
    <mergeCell ref="F4:G4"/>
    <mergeCell ref="A5:B5"/>
    <mergeCell ref="E9:E14"/>
    <mergeCell ref="D15:E17"/>
    <mergeCell ref="A6:B6"/>
    <mergeCell ref="A7:B7"/>
    <mergeCell ref="A8:B8"/>
    <mergeCell ref="A9:A11"/>
    <mergeCell ref="A12:A14"/>
  </mergeCells>
  <phoneticPr fontId="18"/>
  <dataValidations count="2">
    <dataValidation type="list" allowBlank="1" showInputMessage="1" showErrorMessage="1" prompt="リストから選んでください。_x000a_リストに無い場合はこのシートの「Ｃ２５」のセルに全角７文字以内で入力してください。" sqref="C3" xr:uid="{00000000-0002-0000-0000-000000000000}">
      <formula1>$C$25:$C$305</formula1>
    </dataValidation>
    <dataValidation type="list" allowBlank="1" showInputMessage="1" showErrorMessage="1" sqref="G6:G8" xr:uid="{71E55C88-F703-4EE1-8887-EBDCAFBD25FC}">
      <formula1>$G$150:$G$153</formula1>
    </dataValidation>
  </dataValidations>
  <pageMargins left="0.70866141732283472" right="0.70866141732283472" top="1.1417322834645669" bottom="0.74803149606299213" header="0.31496062992125984" footer="0.31496062992125984"/>
  <pageSetup paperSize="9" scale="86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555"/>
  <sheetViews>
    <sheetView view="pageBreakPreview" zoomScaleNormal="80" zoomScaleSheetLayoutView="100" workbookViewId="0">
      <selection activeCell="I7" sqref="I7:M7"/>
    </sheetView>
  </sheetViews>
  <sheetFormatPr baseColWidth="10" defaultColWidth="3.6640625" defaultRowHeight="14" outlineLevelCol="1"/>
  <cols>
    <col min="1" max="1" width="4.6640625" style="8" bestFit="1" customWidth="1"/>
    <col min="2" max="2" width="9.33203125" style="8" customWidth="1"/>
    <col min="3" max="3" width="13.6640625" style="8" customWidth="1"/>
    <col min="4" max="4" width="12.33203125" style="8" customWidth="1"/>
    <col min="5" max="6" width="4.33203125" style="8" customWidth="1"/>
    <col min="7" max="7" width="18.6640625" style="8" customWidth="1"/>
    <col min="8" max="8" width="10.33203125" style="8" customWidth="1"/>
    <col min="9" max="9" width="3.1640625" style="8" customWidth="1"/>
    <col min="10" max="10" width="2.33203125" style="8" customWidth="1"/>
    <col min="11" max="11" width="3.1640625" style="8" customWidth="1"/>
    <col min="12" max="12" width="2.33203125" style="8" customWidth="1"/>
    <col min="13" max="13" width="3.1640625" style="8" customWidth="1"/>
    <col min="14" max="14" width="6.33203125" style="8" customWidth="1"/>
    <col min="15" max="15" width="3.6640625" style="8" hidden="1" customWidth="1" outlineLevel="1"/>
    <col min="16" max="17" width="3.6640625" style="1" hidden="1" customWidth="1" outlineLevel="1"/>
    <col min="18" max="18" width="10.33203125" style="8" hidden="1" customWidth="1" outlineLevel="1"/>
    <col min="19" max="19" width="29" style="9" hidden="1" customWidth="1" outlineLevel="1"/>
    <col min="20" max="22" width="9.33203125" style="8" hidden="1" customWidth="1" outlineLevel="1"/>
    <col min="23" max="23" width="8.33203125" style="8" hidden="1" customWidth="1" outlineLevel="1"/>
    <col min="24" max="24" width="15" style="8" hidden="1" customWidth="1" outlineLevel="1"/>
    <col min="25" max="25" width="7" style="8" hidden="1" customWidth="1" outlineLevel="1"/>
    <col min="26" max="26" width="19.33203125" style="8" hidden="1" customWidth="1" outlineLevel="1"/>
    <col min="27" max="27" width="12.33203125" style="8" hidden="1" customWidth="1" outlineLevel="1"/>
    <col min="28" max="28" width="5.33203125" style="8" hidden="1" customWidth="1" outlineLevel="1"/>
    <col min="29" max="29" width="7.33203125" style="8" hidden="1" customWidth="1" outlineLevel="1"/>
    <col min="30" max="30" width="4.33203125" style="8" hidden="1" customWidth="1" outlineLevel="1"/>
    <col min="31" max="31" width="6.6640625" style="8" hidden="1" customWidth="1" outlineLevel="1"/>
    <col min="32" max="32" width="12" style="8" hidden="1" customWidth="1" outlineLevel="1"/>
    <col min="33" max="33" width="7.33203125" hidden="1" customWidth="1" outlineLevel="1"/>
    <col min="34" max="34" width="6.33203125" hidden="1" customWidth="1" outlineLevel="1"/>
    <col min="35" max="35" width="13.83203125" style="6" hidden="1" customWidth="1" outlineLevel="1"/>
    <col min="36" max="37" width="6.33203125" hidden="1" customWidth="1" outlineLevel="1"/>
    <col min="38" max="48" width="3.6640625" style="8" hidden="1" customWidth="1" outlineLevel="1"/>
    <col min="49" max="49" width="3.6640625" style="8" collapsed="1"/>
    <col min="50" max="16384" width="3.6640625" style="8"/>
  </cols>
  <sheetData>
    <row r="1" spans="1:35" ht="32.25" customHeight="1">
      <c r="A1" s="127" t="s">
        <v>1041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35" ht="7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5" ht="22.5" customHeight="1">
      <c r="A3" s="150" t="s">
        <v>0</v>
      </c>
      <c r="B3" s="151"/>
      <c r="C3" s="155" t="str">
        <f>IF(ISBLANK(基礎データ!$C$2),"",基礎データ!$C$2)</f>
        <v/>
      </c>
      <c r="D3" s="156"/>
      <c r="E3" s="156"/>
      <c r="F3" s="156"/>
      <c r="G3" s="157"/>
      <c r="H3" s="151" t="s">
        <v>12</v>
      </c>
      <c r="I3" s="151"/>
      <c r="J3" s="145" t="str">
        <f>IF(ISBLANK(基礎データ!$C$6),"",基礎データ!$C$6)</f>
        <v/>
      </c>
      <c r="K3" s="146"/>
      <c r="L3" s="146"/>
      <c r="M3" s="146"/>
      <c r="N3" s="147"/>
      <c r="P3" s="1" t="s">
        <v>836</v>
      </c>
      <c r="Q3" s="1">
        <f>COUNTIF(F7:F31,P3)</f>
        <v>0</v>
      </c>
      <c r="Y3" s="141"/>
      <c r="Z3" s="141"/>
      <c r="AA3" s="41" t="s">
        <v>473</v>
      </c>
      <c r="AB3" s="41" t="s">
        <v>480</v>
      </c>
      <c r="AC3" s="41" t="s">
        <v>475</v>
      </c>
      <c r="AD3" s="12"/>
    </row>
    <row r="4" spans="1:35" ht="22.5" customHeight="1">
      <c r="A4" s="153" t="s">
        <v>788</v>
      </c>
      <c r="B4" s="154"/>
      <c r="C4" s="158" t="str">
        <f>IF(ISBLANK(基礎データ!$C$8),"",基礎データ!$C$8)</f>
        <v/>
      </c>
      <c r="D4" s="159"/>
      <c r="E4" s="159"/>
      <c r="F4" s="159"/>
      <c r="G4" s="160"/>
      <c r="H4" s="152" t="s">
        <v>16</v>
      </c>
      <c r="I4" s="152"/>
      <c r="J4" s="142" t="str">
        <f>IF(ISBLANK(基礎データ!$C$7),"",基礎データ!$C$7)</f>
        <v/>
      </c>
      <c r="K4" s="143"/>
      <c r="L4" s="143"/>
      <c r="M4" s="143"/>
      <c r="N4" s="144"/>
      <c r="P4" s="1" t="s">
        <v>837</v>
      </c>
      <c r="Q4" s="1">
        <f>COUNTIF(F7:F31,P4)</f>
        <v>0</v>
      </c>
      <c r="Y4" s="149"/>
      <c r="Z4" s="149"/>
      <c r="AA4" s="41">
        <f>基礎データ!$C$3</f>
        <v>0</v>
      </c>
      <c r="AB4" s="41" t="e">
        <f>VLOOKUP($AA$4,$G$276:$K$555,5,FALSE)</f>
        <v>#N/A</v>
      </c>
      <c r="AC4" s="41" t="e">
        <f>VLOOKUP($AA$4,$G$276:$K$555,3,FALSE)</f>
        <v>#N/A</v>
      </c>
      <c r="AD4" s="12"/>
    </row>
    <row r="5" spans="1:35" ht="17.25" customHeight="1">
      <c r="A5" s="131"/>
      <c r="B5" s="129" t="s">
        <v>1</v>
      </c>
      <c r="C5" s="129" t="s">
        <v>2</v>
      </c>
      <c r="D5" s="129"/>
      <c r="E5" s="129" t="s">
        <v>3</v>
      </c>
      <c r="F5" s="129" t="s">
        <v>4</v>
      </c>
      <c r="G5" s="161" t="s">
        <v>497</v>
      </c>
      <c r="H5" s="162"/>
      <c r="I5" s="129" t="s">
        <v>9</v>
      </c>
      <c r="J5" s="129"/>
      <c r="K5" s="129"/>
      <c r="L5" s="129"/>
      <c r="M5" s="129"/>
      <c r="N5" s="133" t="s">
        <v>6</v>
      </c>
    </row>
    <row r="6" spans="1:35" ht="17.25" customHeight="1" thickBot="1">
      <c r="A6" s="132"/>
      <c r="B6" s="130"/>
      <c r="C6" s="18" t="s">
        <v>11</v>
      </c>
      <c r="D6" s="18" t="s">
        <v>10</v>
      </c>
      <c r="E6" s="130"/>
      <c r="F6" s="130"/>
      <c r="G6" s="163"/>
      <c r="H6" s="164"/>
      <c r="I6" s="130"/>
      <c r="J6" s="130"/>
      <c r="K6" s="130"/>
      <c r="L6" s="130"/>
      <c r="M6" s="130"/>
      <c r="N6" s="134"/>
      <c r="R6" s="32" t="s">
        <v>18</v>
      </c>
      <c r="S6" s="45" t="s">
        <v>477</v>
      </c>
      <c r="T6" s="32" t="s">
        <v>517</v>
      </c>
      <c r="U6" s="32" t="s">
        <v>498</v>
      </c>
      <c r="V6" s="32" t="s">
        <v>499</v>
      </c>
      <c r="W6" s="32" t="s">
        <v>19</v>
      </c>
      <c r="X6" s="32" t="s">
        <v>20</v>
      </c>
      <c r="Y6" s="32" t="s">
        <v>21</v>
      </c>
      <c r="Z6" s="32" t="s">
        <v>22</v>
      </c>
      <c r="AA6" s="32" t="s">
        <v>23</v>
      </c>
      <c r="AB6" s="32" t="s">
        <v>472</v>
      </c>
      <c r="AC6" s="32" t="s">
        <v>24</v>
      </c>
      <c r="AD6" s="32" t="s">
        <v>739</v>
      </c>
      <c r="AE6" s="32" t="s">
        <v>476</v>
      </c>
      <c r="AF6" s="32" t="s">
        <v>721</v>
      </c>
      <c r="AG6" s="1" t="s">
        <v>568</v>
      </c>
      <c r="AH6" s="1"/>
      <c r="AI6" s="1" t="s">
        <v>722</v>
      </c>
    </row>
    <row r="7" spans="1:35" ht="22.5" customHeight="1" thickTop="1">
      <c r="A7" s="19">
        <v>1</v>
      </c>
      <c r="B7" s="4"/>
      <c r="C7" s="4"/>
      <c r="D7" s="4"/>
      <c r="E7" s="4"/>
      <c r="F7" s="4"/>
      <c r="G7" s="125"/>
      <c r="H7" s="126"/>
      <c r="I7" s="122"/>
      <c r="J7" s="123"/>
      <c r="K7" s="123"/>
      <c r="L7" s="123"/>
      <c r="M7" s="124"/>
      <c r="N7" s="5"/>
      <c r="R7" s="3" t="str">
        <f>IF(ISBLANK(B7),"",VLOOKUP(CONCATENATE($AB$4,F7),$R$202:$S$211,2,FALSE)+B7*100)</f>
        <v/>
      </c>
      <c r="S7" s="46" t="str">
        <f>IF(ISBLANK(G7),"",G7)</f>
        <v/>
      </c>
      <c r="T7" s="47" t="str">
        <f>IF($S7="","",VLOOKUP($S7,'(種目・作業用)'!$A$2:$D$7,2,FALSE))</f>
        <v/>
      </c>
      <c r="U7" s="47" t="str">
        <f>IF($S7="","",VLOOKUP($S7,'(種目・作業用)'!$A$2:$D$7,3,FALSE))</f>
        <v/>
      </c>
      <c r="V7" s="47" t="str">
        <f>IF($S7="","",VLOOKUP($S7,'(種目・作業用)'!$A$2:$D$7,4,FALSE))</f>
        <v/>
      </c>
      <c r="W7" s="48" t="str">
        <f>IF(ISNUMBER(R7),IF(LEN(#REF!)=2,CONCATENATE("0",#REF!,K7,M7),IF(LEN(#REF!)=1,CONCATENATE("00",#REF!,K7,M7),CONCATENATE("000",K7,M7))),"")</f>
        <v/>
      </c>
      <c r="X7" s="3" t="str">
        <f>IF(W7="000",V7,CONCATENATE(V7," ",W7))</f>
        <v xml:space="preserve"> </v>
      </c>
      <c r="Y7" s="3" t="str">
        <f>IF(ISBLANK(B7),"",B7)</f>
        <v/>
      </c>
      <c r="Z7" s="3" t="str">
        <f t="shared" ref="Z7:Z12" si="0">IF(ISNUMBER(Y7),IF(ISBLANK(E7),AI7,CONCATENATE(AI7,"(",E7,")")),"")</f>
        <v/>
      </c>
      <c r="AA7" s="3" t="str">
        <f>IF(ISNUMBER(Y7),D7,"")</f>
        <v/>
      </c>
      <c r="AB7" s="49" t="str">
        <f>IF(ISNUMBER(Y7),VLOOKUP(AG7,$AG$201:$AH$248,2,FALSE),"")</f>
        <v/>
      </c>
      <c r="AC7" s="3" t="str">
        <f>IF(ISNUMBER(Y7),$AC$4,"")</f>
        <v/>
      </c>
      <c r="AD7" s="3" t="str">
        <f>IF(ISBLANK(F7),"",IF(F7="男",1,2))</f>
        <v/>
      </c>
      <c r="AE7" s="3"/>
      <c r="AF7" s="3" t="str">
        <f>IF(ISNUMBER(Y7),$AA$4,"")</f>
        <v/>
      </c>
      <c r="AG7" s="3" t="s">
        <v>528</v>
      </c>
      <c r="AH7" s="1"/>
      <c r="AI7" s="1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>
      <c r="A8" s="20">
        <v>2</v>
      </c>
      <c r="B8" s="4"/>
      <c r="C8" s="4"/>
      <c r="D8" s="4"/>
      <c r="E8" s="4"/>
      <c r="F8" s="4"/>
      <c r="G8" s="125"/>
      <c r="H8" s="126"/>
      <c r="I8" s="116"/>
      <c r="J8" s="117"/>
      <c r="K8" s="117"/>
      <c r="L8" s="117"/>
      <c r="M8" s="118"/>
      <c r="N8" s="5"/>
      <c r="R8" s="3" t="str">
        <f t="shared" ref="R8:R31" si="1">IF(ISBLANK(B8),"",VLOOKUP(CONCATENATE($AB$4,F8),$R$202:$S$211,2,FALSE)+B8*100)</f>
        <v/>
      </c>
      <c r="S8" s="46" t="str">
        <f t="shared" ref="S8:S31" si="2">IF(ISBLANK(G8),"",G8)</f>
        <v/>
      </c>
      <c r="T8" s="47" t="str">
        <f>IF($S8="","",VLOOKUP($S8,'(種目・作業用)'!$A$2:$D$7,2,FALSE))</f>
        <v/>
      </c>
      <c r="U8" s="47" t="str">
        <f>IF($S8="","",VLOOKUP($S8,'(種目・作業用)'!$A$2:$D$7,3,FALSE))</f>
        <v/>
      </c>
      <c r="V8" s="47" t="str">
        <f>IF($S8="","",VLOOKUP($S8,'(種目・作業用)'!$A$2:$D$7,4,FALSE))</f>
        <v/>
      </c>
      <c r="W8" s="48" t="str">
        <f t="shared" ref="W8:W31" si="3">IF(ISNUMBER(R8),IF(LEN(I8)=2,CONCATENATE("0",I8,K8,M8),IF(LEN(I8)=1,CONCATENATE("00",I8,K8,M8),CONCATENATE("000",K8,M8))),"")</f>
        <v/>
      </c>
      <c r="X8" s="3" t="str">
        <f t="shared" ref="X8:X31" si="4">IF(W8="000",V8,CONCATENATE(V8," ",W8))</f>
        <v xml:space="preserve"> </v>
      </c>
      <c r="Y8" s="3" t="str">
        <f t="shared" ref="Y8:Y31" si="5">IF(ISBLANK(B8),"",B8)</f>
        <v/>
      </c>
      <c r="Z8" s="3" t="str">
        <f t="shared" si="0"/>
        <v/>
      </c>
      <c r="AA8" s="3" t="str">
        <f t="shared" ref="AA8:AA31" si="6">IF(ISNUMBER(Y8),D8,"")</f>
        <v/>
      </c>
      <c r="AB8" s="49" t="str">
        <f t="shared" ref="AB8:AB31" si="7">IF(ISNUMBER(Y8),VLOOKUP(AG8,$AG$201:$AH$248,2,FALSE),"")</f>
        <v/>
      </c>
      <c r="AC8" s="3" t="str">
        <f t="shared" ref="AC8:AC31" si="8">IF(ISNUMBER(Y8),$AC$4,"")</f>
        <v/>
      </c>
      <c r="AD8" s="3" t="str">
        <f t="shared" ref="AD8:AD71" si="9">IF(ISBLANK(F8),"",IF(F8="男",1,2))</f>
        <v/>
      </c>
      <c r="AE8" s="3"/>
      <c r="AF8" s="3" t="str">
        <f t="shared" ref="AF8:AF31" si="10">IF(ISNUMBER(Y8),$AA$4,"")</f>
        <v/>
      </c>
      <c r="AG8" s="3" t="s">
        <v>528</v>
      </c>
      <c r="AH8" s="1"/>
      <c r="AI8" s="1" t="str">
        <f t="shared" ref="AI8:AI31" si="11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>
      <c r="A9" s="20">
        <v>3</v>
      </c>
      <c r="B9" s="4"/>
      <c r="C9" s="4"/>
      <c r="D9" s="4"/>
      <c r="E9" s="4"/>
      <c r="F9" s="4"/>
      <c r="G9" s="125"/>
      <c r="H9" s="126"/>
      <c r="I9" s="116"/>
      <c r="J9" s="117"/>
      <c r="K9" s="117"/>
      <c r="L9" s="117"/>
      <c r="M9" s="118"/>
      <c r="N9" s="5"/>
      <c r="R9" s="3" t="str">
        <f t="shared" si="1"/>
        <v/>
      </c>
      <c r="S9" s="46" t="str">
        <f t="shared" si="2"/>
        <v/>
      </c>
      <c r="T9" s="47" t="str">
        <f>IF($S9="","",VLOOKUP($S9,'(種目・作業用)'!$A$2:$D$7,2,FALSE))</f>
        <v/>
      </c>
      <c r="U9" s="47" t="str">
        <f>IF($S9="","",VLOOKUP($S9,'(種目・作業用)'!$A$2:$D$7,3,FALSE))</f>
        <v/>
      </c>
      <c r="V9" s="47" t="str">
        <f>IF($S9="","",VLOOKUP($S9,'(種目・作業用)'!$A$2:$D$7,4,FALSE))</f>
        <v/>
      </c>
      <c r="W9" s="48" t="str">
        <f t="shared" si="3"/>
        <v/>
      </c>
      <c r="X9" s="3" t="str">
        <f t="shared" si="4"/>
        <v xml:space="preserve"> </v>
      </c>
      <c r="Y9" s="3" t="str">
        <f t="shared" si="5"/>
        <v/>
      </c>
      <c r="Z9" s="3" t="str">
        <f t="shared" si="0"/>
        <v/>
      </c>
      <c r="AA9" s="3" t="str">
        <f t="shared" si="6"/>
        <v/>
      </c>
      <c r="AB9" s="49" t="str">
        <f t="shared" si="7"/>
        <v/>
      </c>
      <c r="AC9" s="3" t="str">
        <f t="shared" si="8"/>
        <v/>
      </c>
      <c r="AD9" s="3" t="str">
        <f t="shared" si="9"/>
        <v/>
      </c>
      <c r="AE9" s="3"/>
      <c r="AF9" s="3" t="str">
        <f t="shared" si="10"/>
        <v/>
      </c>
      <c r="AG9" s="3" t="s">
        <v>528</v>
      </c>
      <c r="AH9" s="1"/>
      <c r="AI9" s="1" t="str">
        <f t="shared" si="11"/>
        <v>　</v>
      </c>
    </row>
    <row r="10" spans="1:35" ht="22.5" customHeight="1">
      <c r="A10" s="20">
        <v>4</v>
      </c>
      <c r="B10" s="4"/>
      <c r="C10" s="4"/>
      <c r="D10" s="4"/>
      <c r="E10" s="4"/>
      <c r="F10" s="4"/>
      <c r="G10" s="125"/>
      <c r="H10" s="126"/>
      <c r="I10" s="116"/>
      <c r="J10" s="117"/>
      <c r="K10" s="117"/>
      <c r="L10" s="117"/>
      <c r="M10" s="118"/>
      <c r="N10" s="5"/>
      <c r="R10" s="3" t="str">
        <f t="shared" si="1"/>
        <v/>
      </c>
      <c r="S10" s="46" t="str">
        <f t="shared" si="2"/>
        <v/>
      </c>
      <c r="T10" s="47" t="str">
        <f>IF($S10="","",VLOOKUP($S10,'(種目・作業用)'!$A$2:$D$7,2,FALSE))</f>
        <v/>
      </c>
      <c r="U10" s="47" t="str">
        <f>IF($S10="","",VLOOKUP($S10,'(種目・作業用)'!$A$2:$D$7,3,FALSE))</f>
        <v/>
      </c>
      <c r="V10" s="47" t="str">
        <f>IF($S10="","",VLOOKUP($S10,'(種目・作業用)'!$A$2:$D$7,4,FALSE))</f>
        <v/>
      </c>
      <c r="W10" s="48" t="str">
        <f t="shared" si="3"/>
        <v/>
      </c>
      <c r="X10" s="3" t="str">
        <f t="shared" si="4"/>
        <v xml:space="preserve"> </v>
      </c>
      <c r="Y10" s="3" t="str">
        <f t="shared" si="5"/>
        <v/>
      </c>
      <c r="Z10" s="3" t="str">
        <f t="shared" si="0"/>
        <v/>
      </c>
      <c r="AA10" s="3" t="str">
        <f t="shared" si="6"/>
        <v/>
      </c>
      <c r="AB10" s="49" t="str">
        <f t="shared" si="7"/>
        <v/>
      </c>
      <c r="AC10" s="3" t="str">
        <f t="shared" si="8"/>
        <v/>
      </c>
      <c r="AD10" s="3" t="str">
        <f t="shared" si="9"/>
        <v/>
      </c>
      <c r="AE10" s="3"/>
      <c r="AF10" s="3" t="str">
        <f t="shared" si="10"/>
        <v/>
      </c>
      <c r="AG10" s="3" t="s">
        <v>528</v>
      </c>
      <c r="AH10" s="1"/>
      <c r="AI10" s="1" t="str">
        <f t="shared" si="11"/>
        <v>　</v>
      </c>
    </row>
    <row r="11" spans="1:35" ht="22.5" customHeight="1">
      <c r="A11" s="20">
        <v>5</v>
      </c>
      <c r="B11" s="4"/>
      <c r="C11" s="4"/>
      <c r="D11" s="4"/>
      <c r="E11" s="4"/>
      <c r="F11" s="4"/>
      <c r="G11" s="125"/>
      <c r="H11" s="126"/>
      <c r="I11" s="116"/>
      <c r="J11" s="117"/>
      <c r="K11" s="117"/>
      <c r="L11" s="117"/>
      <c r="M11" s="118"/>
      <c r="N11" s="5"/>
      <c r="R11" s="3" t="str">
        <f t="shared" si="1"/>
        <v/>
      </c>
      <c r="S11" s="46" t="str">
        <f t="shared" si="2"/>
        <v/>
      </c>
      <c r="T11" s="47" t="str">
        <f>IF($S11="","",VLOOKUP($S11,'(種目・作業用)'!$A$2:$D$7,2,FALSE))</f>
        <v/>
      </c>
      <c r="U11" s="47" t="str">
        <f>IF($S11="","",VLOOKUP($S11,'(種目・作業用)'!$A$2:$D$7,3,FALSE))</f>
        <v/>
      </c>
      <c r="V11" s="47" t="str">
        <f>IF($S11="","",VLOOKUP($S11,'(種目・作業用)'!$A$2:$D$7,4,FALSE))</f>
        <v/>
      </c>
      <c r="W11" s="48" t="str">
        <f t="shared" si="3"/>
        <v/>
      </c>
      <c r="X11" s="3" t="str">
        <f t="shared" si="4"/>
        <v xml:space="preserve"> </v>
      </c>
      <c r="Y11" s="3" t="str">
        <f t="shared" si="5"/>
        <v/>
      </c>
      <c r="Z11" s="3" t="str">
        <f t="shared" si="0"/>
        <v/>
      </c>
      <c r="AA11" s="3" t="str">
        <f t="shared" si="6"/>
        <v/>
      </c>
      <c r="AB11" s="49" t="str">
        <f t="shared" si="7"/>
        <v/>
      </c>
      <c r="AC11" s="3" t="str">
        <f t="shared" si="8"/>
        <v/>
      </c>
      <c r="AD11" s="3" t="str">
        <f t="shared" si="9"/>
        <v/>
      </c>
      <c r="AE11" s="3"/>
      <c r="AF11" s="3" t="str">
        <f t="shared" si="10"/>
        <v/>
      </c>
      <c r="AG11" s="3" t="s">
        <v>528</v>
      </c>
      <c r="AH11" s="1"/>
      <c r="AI11" s="1" t="str">
        <f t="shared" si="11"/>
        <v>　</v>
      </c>
    </row>
    <row r="12" spans="1:35" ht="22.5" customHeight="1">
      <c r="A12" s="20">
        <v>6</v>
      </c>
      <c r="B12" s="4"/>
      <c r="C12" s="4"/>
      <c r="D12" s="4"/>
      <c r="E12" s="4"/>
      <c r="F12" s="4"/>
      <c r="G12" s="125"/>
      <c r="H12" s="126"/>
      <c r="I12" s="116"/>
      <c r="J12" s="117"/>
      <c r="K12" s="117"/>
      <c r="L12" s="117"/>
      <c r="M12" s="118"/>
      <c r="N12" s="5"/>
      <c r="R12" s="3" t="str">
        <f t="shared" si="1"/>
        <v/>
      </c>
      <c r="S12" s="46" t="str">
        <f t="shared" si="2"/>
        <v/>
      </c>
      <c r="T12" s="47" t="str">
        <f>IF($S12="","",VLOOKUP($S12,'(種目・作業用)'!$A$2:$D$7,2,FALSE))</f>
        <v/>
      </c>
      <c r="U12" s="47" t="str">
        <f>IF($S12="","",VLOOKUP($S12,'(種目・作業用)'!$A$2:$D$7,3,FALSE))</f>
        <v/>
      </c>
      <c r="V12" s="47" t="str">
        <f>IF($S12="","",VLOOKUP($S12,'(種目・作業用)'!$A$2:$D$7,4,FALSE))</f>
        <v/>
      </c>
      <c r="W12" s="48" t="str">
        <f t="shared" si="3"/>
        <v/>
      </c>
      <c r="X12" s="3" t="str">
        <f t="shared" si="4"/>
        <v xml:space="preserve"> </v>
      </c>
      <c r="Y12" s="3" t="str">
        <f t="shared" si="5"/>
        <v/>
      </c>
      <c r="Z12" s="3" t="str">
        <f t="shared" si="0"/>
        <v/>
      </c>
      <c r="AA12" s="3" t="str">
        <f t="shared" si="6"/>
        <v/>
      </c>
      <c r="AB12" s="49" t="str">
        <f t="shared" si="7"/>
        <v/>
      </c>
      <c r="AC12" s="3" t="str">
        <f t="shared" si="8"/>
        <v/>
      </c>
      <c r="AD12" s="3" t="str">
        <f t="shared" si="9"/>
        <v/>
      </c>
      <c r="AE12" s="3"/>
      <c r="AF12" s="3" t="str">
        <f t="shared" si="10"/>
        <v/>
      </c>
      <c r="AG12" s="3" t="s">
        <v>528</v>
      </c>
      <c r="AH12" s="1"/>
      <c r="AI12" s="1" t="str">
        <f t="shared" si="11"/>
        <v>　</v>
      </c>
    </row>
    <row r="13" spans="1:35" ht="22.5" customHeight="1">
      <c r="A13" s="20">
        <v>7</v>
      </c>
      <c r="B13" s="4"/>
      <c r="C13" s="4"/>
      <c r="D13" s="4"/>
      <c r="E13" s="4"/>
      <c r="F13" s="4"/>
      <c r="G13" s="125"/>
      <c r="H13" s="126"/>
      <c r="I13" s="116"/>
      <c r="J13" s="117"/>
      <c r="K13" s="117"/>
      <c r="L13" s="117"/>
      <c r="M13" s="118"/>
      <c r="N13" s="5"/>
      <c r="R13" s="3" t="str">
        <f t="shared" si="1"/>
        <v/>
      </c>
      <c r="S13" s="46" t="str">
        <f t="shared" si="2"/>
        <v/>
      </c>
      <c r="T13" s="47" t="str">
        <f>IF($S13="","",VLOOKUP($S13,'(種目・作業用)'!$A$2:$D$7,2,FALSE))</f>
        <v/>
      </c>
      <c r="U13" s="47" t="str">
        <f>IF($S13="","",VLOOKUP($S13,'(種目・作業用)'!$A$2:$D$7,3,FALSE))</f>
        <v/>
      </c>
      <c r="V13" s="47" t="str">
        <f>IF($S13="","",VLOOKUP($S13,'(種目・作業用)'!$A$2:$D$7,4,FALSE))</f>
        <v/>
      </c>
      <c r="W13" s="48" t="str">
        <f t="shared" si="3"/>
        <v/>
      </c>
      <c r="X13" s="3" t="str">
        <f t="shared" si="4"/>
        <v xml:space="preserve"> </v>
      </c>
      <c r="Y13" s="3" t="str">
        <f t="shared" si="5"/>
        <v/>
      </c>
      <c r="Z13" s="3" t="str">
        <f>IF(ISNUMBER(Y13),IF(ISBLANK(E13),AI13,CONCATENATE(AI13,"(",E13,")")),"")</f>
        <v/>
      </c>
      <c r="AA13" s="3" t="str">
        <f t="shared" si="6"/>
        <v/>
      </c>
      <c r="AB13" s="49" t="str">
        <f t="shared" si="7"/>
        <v/>
      </c>
      <c r="AC13" s="3" t="str">
        <f t="shared" si="8"/>
        <v/>
      </c>
      <c r="AD13" s="3" t="str">
        <f t="shared" si="9"/>
        <v/>
      </c>
      <c r="AE13" s="3"/>
      <c r="AF13" s="3" t="str">
        <f t="shared" si="10"/>
        <v/>
      </c>
      <c r="AG13" s="3" t="s">
        <v>528</v>
      </c>
      <c r="AH13" s="1"/>
      <c r="AI13" s="1" t="str">
        <f t="shared" si="11"/>
        <v>　</v>
      </c>
    </row>
    <row r="14" spans="1:35" ht="22.5" customHeight="1">
      <c r="A14" s="20">
        <v>8</v>
      </c>
      <c r="B14" s="4"/>
      <c r="C14" s="4"/>
      <c r="D14" s="4"/>
      <c r="E14" s="4"/>
      <c r="F14" s="4"/>
      <c r="G14" s="125"/>
      <c r="H14" s="126"/>
      <c r="I14" s="116"/>
      <c r="J14" s="117"/>
      <c r="K14" s="117"/>
      <c r="L14" s="117"/>
      <c r="M14" s="118"/>
      <c r="N14" s="5"/>
      <c r="R14" s="3" t="str">
        <f t="shared" si="1"/>
        <v/>
      </c>
      <c r="S14" s="46" t="str">
        <f t="shared" si="2"/>
        <v/>
      </c>
      <c r="T14" s="47" t="str">
        <f>IF($S14="","",VLOOKUP($S14,'(種目・作業用)'!$A$2:$D$7,2,FALSE))</f>
        <v/>
      </c>
      <c r="U14" s="47" t="str">
        <f>IF($S14="","",VLOOKUP($S14,'(種目・作業用)'!$A$2:$D$7,3,FALSE))</f>
        <v/>
      </c>
      <c r="V14" s="47" t="str">
        <f>IF($S14="","",VLOOKUP($S14,'(種目・作業用)'!$A$2:$D$7,4,FALSE))</f>
        <v/>
      </c>
      <c r="W14" s="48" t="str">
        <f t="shared" si="3"/>
        <v/>
      </c>
      <c r="X14" s="3" t="str">
        <f t="shared" si="4"/>
        <v xml:space="preserve"> </v>
      </c>
      <c r="Y14" s="3" t="str">
        <f t="shared" si="5"/>
        <v/>
      </c>
      <c r="Z14" s="3" t="str">
        <f t="shared" ref="Z14:Z31" si="12">IF(ISNUMBER(Y14),IF(ISBLANK(E14),AI14,CONCATENATE(AI14,"(",E14,")")),"")</f>
        <v/>
      </c>
      <c r="AA14" s="3" t="str">
        <f t="shared" si="6"/>
        <v/>
      </c>
      <c r="AB14" s="49" t="str">
        <f t="shared" si="7"/>
        <v/>
      </c>
      <c r="AC14" s="3" t="str">
        <f t="shared" si="8"/>
        <v/>
      </c>
      <c r="AD14" s="3" t="str">
        <f t="shared" si="9"/>
        <v/>
      </c>
      <c r="AE14" s="3"/>
      <c r="AF14" s="3" t="str">
        <f t="shared" si="10"/>
        <v/>
      </c>
      <c r="AG14" s="3" t="s">
        <v>528</v>
      </c>
      <c r="AH14" s="1"/>
      <c r="AI14" s="1" t="str">
        <f t="shared" si="11"/>
        <v>　</v>
      </c>
    </row>
    <row r="15" spans="1:35" ht="22.5" customHeight="1">
      <c r="A15" s="20">
        <v>9</v>
      </c>
      <c r="B15" s="4"/>
      <c r="C15" s="4"/>
      <c r="D15" s="4"/>
      <c r="E15" s="4"/>
      <c r="F15" s="4"/>
      <c r="G15" s="125"/>
      <c r="H15" s="126"/>
      <c r="I15" s="116"/>
      <c r="J15" s="117"/>
      <c r="K15" s="117"/>
      <c r="L15" s="117"/>
      <c r="M15" s="118"/>
      <c r="N15" s="5"/>
      <c r="R15" s="3" t="str">
        <f t="shared" si="1"/>
        <v/>
      </c>
      <c r="S15" s="46" t="str">
        <f t="shared" si="2"/>
        <v/>
      </c>
      <c r="T15" s="47" t="str">
        <f>IF($S15="","",VLOOKUP($S15,'(種目・作業用)'!$A$2:$D$7,2,FALSE))</f>
        <v/>
      </c>
      <c r="U15" s="47" t="str">
        <f>IF($S15="","",VLOOKUP($S15,'(種目・作業用)'!$A$2:$D$7,3,FALSE))</f>
        <v/>
      </c>
      <c r="V15" s="47" t="str">
        <f>IF($S15="","",VLOOKUP($S15,'(種目・作業用)'!$A$2:$D$7,4,FALSE))</f>
        <v/>
      </c>
      <c r="W15" s="48" t="str">
        <f t="shared" si="3"/>
        <v/>
      </c>
      <c r="X15" s="3" t="str">
        <f t="shared" si="4"/>
        <v xml:space="preserve"> </v>
      </c>
      <c r="Y15" s="3" t="str">
        <f t="shared" si="5"/>
        <v/>
      </c>
      <c r="Z15" s="3" t="str">
        <f t="shared" si="12"/>
        <v/>
      </c>
      <c r="AA15" s="3" t="str">
        <f t="shared" si="6"/>
        <v/>
      </c>
      <c r="AB15" s="49" t="str">
        <f t="shared" si="7"/>
        <v/>
      </c>
      <c r="AC15" s="3" t="str">
        <f t="shared" si="8"/>
        <v/>
      </c>
      <c r="AD15" s="3" t="str">
        <f t="shared" si="9"/>
        <v/>
      </c>
      <c r="AE15" s="3"/>
      <c r="AF15" s="3" t="str">
        <f t="shared" si="10"/>
        <v/>
      </c>
      <c r="AG15" s="3" t="s">
        <v>528</v>
      </c>
      <c r="AH15" s="1"/>
      <c r="AI15" s="1" t="str">
        <f t="shared" si="11"/>
        <v>　</v>
      </c>
    </row>
    <row r="16" spans="1:35" ht="22.5" customHeight="1">
      <c r="A16" s="20">
        <v>10</v>
      </c>
      <c r="B16" s="4"/>
      <c r="C16" s="4"/>
      <c r="D16" s="4"/>
      <c r="E16" s="4"/>
      <c r="F16" s="4"/>
      <c r="G16" s="125"/>
      <c r="H16" s="126"/>
      <c r="I16" s="116"/>
      <c r="J16" s="117"/>
      <c r="K16" s="117"/>
      <c r="L16" s="117"/>
      <c r="M16" s="118"/>
      <c r="N16" s="5"/>
      <c r="R16" s="3" t="str">
        <f t="shared" si="1"/>
        <v/>
      </c>
      <c r="S16" s="46" t="str">
        <f t="shared" si="2"/>
        <v/>
      </c>
      <c r="T16" s="47" t="str">
        <f>IF($S16="","",VLOOKUP($S16,'(種目・作業用)'!$A$2:$D$7,2,FALSE))</f>
        <v/>
      </c>
      <c r="U16" s="47" t="str">
        <f>IF($S16="","",VLOOKUP($S16,'(種目・作業用)'!$A$2:$D$7,3,FALSE))</f>
        <v/>
      </c>
      <c r="V16" s="47" t="str">
        <f>IF($S16="","",VLOOKUP($S16,'(種目・作業用)'!$A$2:$D$7,4,FALSE))</f>
        <v/>
      </c>
      <c r="W16" s="48" t="str">
        <f t="shared" si="3"/>
        <v/>
      </c>
      <c r="X16" s="3" t="str">
        <f t="shared" si="4"/>
        <v xml:space="preserve"> </v>
      </c>
      <c r="Y16" s="3" t="str">
        <f t="shared" si="5"/>
        <v/>
      </c>
      <c r="Z16" s="3" t="str">
        <f t="shared" si="12"/>
        <v/>
      </c>
      <c r="AA16" s="3" t="str">
        <f t="shared" si="6"/>
        <v/>
      </c>
      <c r="AB16" s="49" t="str">
        <f t="shared" si="7"/>
        <v/>
      </c>
      <c r="AC16" s="3" t="str">
        <f t="shared" si="8"/>
        <v/>
      </c>
      <c r="AD16" s="3" t="str">
        <f t="shared" si="9"/>
        <v/>
      </c>
      <c r="AE16" s="3"/>
      <c r="AF16" s="3" t="str">
        <f t="shared" si="10"/>
        <v/>
      </c>
      <c r="AG16" s="3" t="s">
        <v>528</v>
      </c>
      <c r="AH16" s="1"/>
      <c r="AI16" s="1" t="str">
        <f t="shared" si="11"/>
        <v>　</v>
      </c>
    </row>
    <row r="17" spans="1:35" ht="22.5" customHeight="1">
      <c r="A17" s="20">
        <v>11</v>
      </c>
      <c r="B17" s="4"/>
      <c r="C17" s="4"/>
      <c r="D17" s="4"/>
      <c r="E17" s="4"/>
      <c r="F17" s="4"/>
      <c r="G17" s="125"/>
      <c r="H17" s="126"/>
      <c r="I17" s="116"/>
      <c r="J17" s="117"/>
      <c r="K17" s="117"/>
      <c r="L17" s="117"/>
      <c r="M17" s="118"/>
      <c r="N17" s="5"/>
      <c r="R17" s="3" t="str">
        <f t="shared" si="1"/>
        <v/>
      </c>
      <c r="S17" s="46" t="str">
        <f t="shared" si="2"/>
        <v/>
      </c>
      <c r="T17" s="47" t="str">
        <f>IF($S17="","",VLOOKUP($S17,'(種目・作業用)'!$A$2:$D$7,2,FALSE))</f>
        <v/>
      </c>
      <c r="U17" s="47" t="str">
        <f>IF($S17="","",VLOOKUP($S17,'(種目・作業用)'!$A$2:$D$7,3,FALSE))</f>
        <v/>
      </c>
      <c r="V17" s="47" t="str">
        <f>IF($S17="","",VLOOKUP($S17,'(種目・作業用)'!$A$2:$D$7,4,FALSE))</f>
        <v/>
      </c>
      <c r="W17" s="48" t="str">
        <f t="shared" si="3"/>
        <v/>
      </c>
      <c r="X17" s="3" t="str">
        <f t="shared" si="4"/>
        <v xml:space="preserve"> </v>
      </c>
      <c r="Y17" s="3" t="str">
        <f t="shared" si="5"/>
        <v/>
      </c>
      <c r="Z17" s="3" t="str">
        <f t="shared" si="12"/>
        <v/>
      </c>
      <c r="AA17" s="3" t="str">
        <f t="shared" si="6"/>
        <v/>
      </c>
      <c r="AB17" s="49" t="str">
        <f t="shared" si="7"/>
        <v/>
      </c>
      <c r="AC17" s="3" t="str">
        <f t="shared" si="8"/>
        <v/>
      </c>
      <c r="AD17" s="3" t="str">
        <f t="shared" si="9"/>
        <v/>
      </c>
      <c r="AE17" s="3"/>
      <c r="AF17" s="3" t="str">
        <f t="shared" si="10"/>
        <v/>
      </c>
      <c r="AG17" s="3" t="s">
        <v>528</v>
      </c>
      <c r="AH17" s="1"/>
      <c r="AI17" s="1" t="str">
        <f t="shared" si="11"/>
        <v>　</v>
      </c>
    </row>
    <row r="18" spans="1:35" ht="22.5" customHeight="1">
      <c r="A18" s="20">
        <v>12</v>
      </c>
      <c r="B18" s="4"/>
      <c r="C18" s="4"/>
      <c r="D18" s="4"/>
      <c r="E18" s="4"/>
      <c r="F18" s="4"/>
      <c r="G18" s="125"/>
      <c r="H18" s="126"/>
      <c r="I18" s="116"/>
      <c r="J18" s="117"/>
      <c r="K18" s="117"/>
      <c r="L18" s="117"/>
      <c r="M18" s="118"/>
      <c r="N18" s="5"/>
      <c r="R18" s="3" t="str">
        <f t="shared" si="1"/>
        <v/>
      </c>
      <c r="S18" s="46" t="str">
        <f t="shared" si="2"/>
        <v/>
      </c>
      <c r="T18" s="47" t="str">
        <f>IF($S18="","",VLOOKUP($S18,'(種目・作業用)'!$A$2:$D$7,2,FALSE))</f>
        <v/>
      </c>
      <c r="U18" s="47" t="str">
        <f>IF($S18="","",VLOOKUP($S18,'(種目・作業用)'!$A$2:$D$7,3,FALSE))</f>
        <v/>
      </c>
      <c r="V18" s="47" t="str">
        <f>IF($S18="","",VLOOKUP($S18,'(種目・作業用)'!$A$2:$D$7,4,FALSE))</f>
        <v/>
      </c>
      <c r="W18" s="48" t="str">
        <f t="shared" si="3"/>
        <v/>
      </c>
      <c r="X18" s="3" t="str">
        <f t="shared" si="4"/>
        <v xml:space="preserve"> </v>
      </c>
      <c r="Y18" s="3" t="str">
        <f t="shared" si="5"/>
        <v/>
      </c>
      <c r="Z18" s="3" t="str">
        <f t="shared" si="12"/>
        <v/>
      </c>
      <c r="AA18" s="3" t="str">
        <f t="shared" si="6"/>
        <v/>
      </c>
      <c r="AB18" s="49" t="str">
        <f t="shared" si="7"/>
        <v/>
      </c>
      <c r="AC18" s="3" t="str">
        <f t="shared" si="8"/>
        <v/>
      </c>
      <c r="AD18" s="3" t="str">
        <f t="shared" si="9"/>
        <v/>
      </c>
      <c r="AE18" s="3"/>
      <c r="AF18" s="3" t="str">
        <f t="shared" si="10"/>
        <v/>
      </c>
      <c r="AG18" s="3" t="s">
        <v>528</v>
      </c>
      <c r="AH18" s="1"/>
      <c r="AI18" s="1" t="str">
        <f t="shared" si="11"/>
        <v>　</v>
      </c>
    </row>
    <row r="19" spans="1:35" ht="22.5" customHeight="1">
      <c r="A19" s="20">
        <v>13</v>
      </c>
      <c r="B19" s="4"/>
      <c r="C19" s="4"/>
      <c r="D19" s="4"/>
      <c r="E19" s="4"/>
      <c r="F19" s="4"/>
      <c r="G19" s="125"/>
      <c r="H19" s="126"/>
      <c r="I19" s="116"/>
      <c r="J19" s="117"/>
      <c r="K19" s="117"/>
      <c r="L19" s="117"/>
      <c r="M19" s="118"/>
      <c r="N19" s="5"/>
      <c r="R19" s="3" t="str">
        <f t="shared" si="1"/>
        <v/>
      </c>
      <c r="S19" s="46" t="str">
        <f t="shared" si="2"/>
        <v/>
      </c>
      <c r="T19" s="47" t="str">
        <f>IF($S19="","",VLOOKUP($S19,'(種目・作業用)'!$A$2:$D$7,2,FALSE))</f>
        <v/>
      </c>
      <c r="U19" s="47" t="str">
        <f>IF($S19="","",VLOOKUP($S19,'(種目・作業用)'!$A$2:$D$7,3,FALSE))</f>
        <v/>
      </c>
      <c r="V19" s="47" t="str">
        <f>IF($S19="","",VLOOKUP($S19,'(種目・作業用)'!$A$2:$D$7,4,FALSE))</f>
        <v/>
      </c>
      <c r="W19" s="48" t="str">
        <f t="shared" si="3"/>
        <v/>
      </c>
      <c r="X19" s="3" t="str">
        <f t="shared" si="4"/>
        <v xml:space="preserve"> </v>
      </c>
      <c r="Y19" s="3" t="str">
        <f t="shared" si="5"/>
        <v/>
      </c>
      <c r="Z19" s="3" t="str">
        <f t="shared" si="12"/>
        <v/>
      </c>
      <c r="AA19" s="3" t="str">
        <f t="shared" si="6"/>
        <v/>
      </c>
      <c r="AB19" s="49" t="str">
        <f t="shared" si="7"/>
        <v/>
      </c>
      <c r="AC19" s="3" t="str">
        <f t="shared" si="8"/>
        <v/>
      </c>
      <c r="AD19" s="3" t="str">
        <f t="shared" si="9"/>
        <v/>
      </c>
      <c r="AE19" s="3"/>
      <c r="AF19" s="3" t="str">
        <f t="shared" si="10"/>
        <v/>
      </c>
      <c r="AG19" s="3" t="s">
        <v>528</v>
      </c>
      <c r="AH19" s="1"/>
      <c r="AI19" s="1" t="str">
        <f t="shared" si="11"/>
        <v>　</v>
      </c>
    </row>
    <row r="20" spans="1:35" ht="22.5" customHeight="1">
      <c r="A20" s="20">
        <v>14</v>
      </c>
      <c r="B20" s="4"/>
      <c r="C20" s="4"/>
      <c r="D20" s="4"/>
      <c r="E20" s="4"/>
      <c r="F20" s="4"/>
      <c r="G20" s="125"/>
      <c r="H20" s="126"/>
      <c r="I20" s="116"/>
      <c r="J20" s="117"/>
      <c r="K20" s="117"/>
      <c r="L20" s="117"/>
      <c r="M20" s="118"/>
      <c r="N20" s="5"/>
      <c r="R20" s="3" t="str">
        <f t="shared" si="1"/>
        <v/>
      </c>
      <c r="S20" s="46" t="str">
        <f t="shared" si="2"/>
        <v/>
      </c>
      <c r="T20" s="47" t="str">
        <f>IF($S20="","",VLOOKUP($S20,'(種目・作業用)'!$A$2:$D$7,2,FALSE))</f>
        <v/>
      </c>
      <c r="U20" s="47" t="str">
        <f>IF($S20="","",VLOOKUP($S20,'(種目・作業用)'!$A$2:$D$7,3,FALSE))</f>
        <v/>
      </c>
      <c r="V20" s="47" t="str">
        <f>IF($S20="","",VLOOKUP($S20,'(種目・作業用)'!$A$2:$D$7,4,FALSE))</f>
        <v/>
      </c>
      <c r="W20" s="48" t="str">
        <f t="shared" si="3"/>
        <v/>
      </c>
      <c r="X20" s="3" t="str">
        <f t="shared" si="4"/>
        <v xml:space="preserve"> </v>
      </c>
      <c r="Y20" s="3" t="str">
        <f t="shared" si="5"/>
        <v/>
      </c>
      <c r="Z20" s="3" t="str">
        <f t="shared" si="12"/>
        <v/>
      </c>
      <c r="AA20" s="3" t="str">
        <f t="shared" si="6"/>
        <v/>
      </c>
      <c r="AB20" s="49" t="str">
        <f t="shared" si="7"/>
        <v/>
      </c>
      <c r="AC20" s="3" t="str">
        <f t="shared" si="8"/>
        <v/>
      </c>
      <c r="AD20" s="3" t="str">
        <f t="shared" si="9"/>
        <v/>
      </c>
      <c r="AE20" s="3"/>
      <c r="AF20" s="3" t="str">
        <f t="shared" si="10"/>
        <v/>
      </c>
      <c r="AG20" s="3" t="s">
        <v>528</v>
      </c>
      <c r="AH20" s="1"/>
      <c r="AI20" s="1" t="str">
        <f t="shared" si="11"/>
        <v>　</v>
      </c>
    </row>
    <row r="21" spans="1:35" ht="22.5" customHeight="1">
      <c r="A21" s="20">
        <v>15</v>
      </c>
      <c r="B21" s="4"/>
      <c r="C21" s="4"/>
      <c r="D21" s="4"/>
      <c r="E21" s="4"/>
      <c r="F21" s="4"/>
      <c r="G21" s="125"/>
      <c r="H21" s="126"/>
      <c r="I21" s="116"/>
      <c r="J21" s="117"/>
      <c r="K21" s="117"/>
      <c r="L21" s="117"/>
      <c r="M21" s="118"/>
      <c r="N21" s="5"/>
      <c r="R21" s="3" t="str">
        <f t="shared" si="1"/>
        <v/>
      </c>
      <c r="S21" s="46" t="str">
        <f t="shared" si="2"/>
        <v/>
      </c>
      <c r="T21" s="47" t="str">
        <f>IF($S21="","",VLOOKUP($S21,'(種目・作業用)'!$A$2:$D$7,2,FALSE))</f>
        <v/>
      </c>
      <c r="U21" s="47" t="str">
        <f>IF($S21="","",VLOOKUP($S21,'(種目・作業用)'!$A$2:$D$7,3,FALSE))</f>
        <v/>
      </c>
      <c r="V21" s="47" t="str">
        <f>IF($S21="","",VLOOKUP($S21,'(種目・作業用)'!$A$2:$D$7,4,FALSE))</f>
        <v/>
      </c>
      <c r="W21" s="48" t="str">
        <f t="shared" si="3"/>
        <v/>
      </c>
      <c r="X21" s="3" t="str">
        <f t="shared" si="4"/>
        <v xml:space="preserve"> </v>
      </c>
      <c r="Y21" s="3" t="str">
        <f t="shared" si="5"/>
        <v/>
      </c>
      <c r="Z21" s="3" t="str">
        <f t="shared" si="12"/>
        <v/>
      </c>
      <c r="AA21" s="3" t="str">
        <f t="shared" si="6"/>
        <v/>
      </c>
      <c r="AB21" s="49" t="str">
        <f t="shared" si="7"/>
        <v/>
      </c>
      <c r="AC21" s="3" t="str">
        <f t="shared" si="8"/>
        <v/>
      </c>
      <c r="AD21" s="3" t="str">
        <f t="shared" si="9"/>
        <v/>
      </c>
      <c r="AE21" s="3"/>
      <c r="AF21" s="3" t="str">
        <f t="shared" si="10"/>
        <v/>
      </c>
      <c r="AG21" s="3" t="s">
        <v>528</v>
      </c>
      <c r="AH21" s="1"/>
      <c r="AI21" s="1" t="str">
        <f t="shared" si="11"/>
        <v>　</v>
      </c>
    </row>
    <row r="22" spans="1:35" ht="22.5" customHeight="1">
      <c r="A22" s="20">
        <v>16</v>
      </c>
      <c r="B22" s="4"/>
      <c r="C22" s="4"/>
      <c r="D22" s="4"/>
      <c r="E22" s="4"/>
      <c r="F22" s="4"/>
      <c r="G22" s="125"/>
      <c r="H22" s="126"/>
      <c r="I22" s="116"/>
      <c r="J22" s="117"/>
      <c r="K22" s="117"/>
      <c r="L22" s="117"/>
      <c r="M22" s="118"/>
      <c r="N22" s="5"/>
      <c r="R22" s="3" t="str">
        <f t="shared" si="1"/>
        <v/>
      </c>
      <c r="S22" s="46" t="str">
        <f t="shared" si="2"/>
        <v/>
      </c>
      <c r="T22" s="47" t="str">
        <f>IF($S22="","",VLOOKUP($S22,'(種目・作業用)'!$A$2:$D$7,2,FALSE))</f>
        <v/>
      </c>
      <c r="U22" s="47" t="str">
        <f>IF($S22="","",VLOOKUP($S22,'(種目・作業用)'!$A$2:$D$7,3,FALSE))</f>
        <v/>
      </c>
      <c r="V22" s="47" t="str">
        <f>IF($S22="","",VLOOKUP($S22,'(種目・作業用)'!$A$2:$D$7,4,FALSE))</f>
        <v/>
      </c>
      <c r="W22" s="48" t="str">
        <f t="shared" si="3"/>
        <v/>
      </c>
      <c r="X22" s="3" t="str">
        <f t="shared" si="4"/>
        <v xml:space="preserve"> </v>
      </c>
      <c r="Y22" s="3" t="str">
        <f t="shared" si="5"/>
        <v/>
      </c>
      <c r="Z22" s="3" t="str">
        <f t="shared" si="12"/>
        <v/>
      </c>
      <c r="AA22" s="3" t="str">
        <f t="shared" si="6"/>
        <v/>
      </c>
      <c r="AB22" s="49" t="str">
        <f t="shared" si="7"/>
        <v/>
      </c>
      <c r="AC22" s="3" t="str">
        <f t="shared" si="8"/>
        <v/>
      </c>
      <c r="AD22" s="3" t="str">
        <f t="shared" si="9"/>
        <v/>
      </c>
      <c r="AE22" s="3"/>
      <c r="AF22" s="3" t="str">
        <f t="shared" si="10"/>
        <v/>
      </c>
      <c r="AG22" s="3" t="s">
        <v>528</v>
      </c>
      <c r="AH22" s="1"/>
      <c r="AI22" s="1" t="str">
        <f t="shared" si="11"/>
        <v>　</v>
      </c>
    </row>
    <row r="23" spans="1:35" ht="22.5" customHeight="1">
      <c r="A23" s="20">
        <v>17</v>
      </c>
      <c r="B23" s="4"/>
      <c r="C23" s="4"/>
      <c r="D23" s="4"/>
      <c r="E23" s="4"/>
      <c r="F23" s="4"/>
      <c r="G23" s="125"/>
      <c r="H23" s="126"/>
      <c r="I23" s="116"/>
      <c r="J23" s="117"/>
      <c r="K23" s="117"/>
      <c r="L23" s="117"/>
      <c r="M23" s="118"/>
      <c r="N23" s="5"/>
      <c r="R23" s="3" t="str">
        <f t="shared" si="1"/>
        <v/>
      </c>
      <c r="S23" s="46" t="str">
        <f t="shared" si="2"/>
        <v/>
      </c>
      <c r="T23" s="47" t="str">
        <f>IF($S23="","",VLOOKUP($S23,'(種目・作業用)'!$A$2:$D$7,2,FALSE))</f>
        <v/>
      </c>
      <c r="U23" s="47" t="str">
        <f>IF($S23="","",VLOOKUP($S23,'(種目・作業用)'!$A$2:$D$7,3,FALSE))</f>
        <v/>
      </c>
      <c r="V23" s="47" t="str">
        <f>IF($S23="","",VLOOKUP($S23,'(種目・作業用)'!$A$2:$D$7,4,FALSE))</f>
        <v/>
      </c>
      <c r="W23" s="48" t="str">
        <f t="shared" si="3"/>
        <v/>
      </c>
      <c r="X23" s="3" t="str">
        <f t="shared" si="4"/>
        <v xml:space="preserve"> </v>
      </c>
      <c r="Y23" s="3" t="str">
        <f t="shared" si="5"/>
        <v/>
      </c>
      <c r="Z23" s="3" t="str">
        <f t="shared" si="12"/>
        <v/>
      </c>
      <c r="AA23" s="3" t="str">
        <f t="shared" si="6"/>
        <v/>
      </c>
      <c r="AB23" s="49" t="str">
        <f t="shared" si="7"/>
        <v/>
      </c>
      <c r="AC23" s="3" t="str">
        <f t="shared" si="8"/>
        <v/>
      </c>
      <c r="AD23" s="3" t="str">
        <f t="shared" si="9"/>
        <v/>
      </c>
      <c r="AE23" s="3"/>
      <c r="AF23" s="3" t="str">
        <f t="shared" si="10"/>
        <v/>
      </c>
      <c r="AG23" s="3" t="s">
        <v>528</v>
      </c>
      <c r="AH23" s="1"/>
      <c r="AI23" s="1" t="str">
        <f t="shared" si="11"/>
        <v>　</v>
      </c>
    </row>
    <row r="24" spans="1:35" ht="22.5" customHeight="1">
      <c r="A24" s="20">
        <v>18</v>
      </c>
      <c r="B24" s="4"/>
      <c r="C24" s="4"/>
      <c r="D24" s="4"/>
      <c r="E24" s="4"/>
      <c r="F24" s="4"/>
      <c r="G24" s="125"/>
      <c r="H24" s="126"/>
      <c r="I24" s="116"/>
      <c r="J24" s="117"/>
      <c r="K24" s="117"/>
      <c r="L24" s="117"/>
      <c r="M24" s="118"/>
      <c r="N24" s="5"/>
      <c r="R24" s="3" t="str">
        <f t="shared" si="1"/>
        <v/>
      </c>
      <c r="S24" s="46" t="str">
        <f t="shared" si="2"/>
        <v/>
      </c>
      <c r="T24" s="47" t="str">
        <f>IF($S24="","",VLOOKUP($S24,'(種目・作業用)'!$A$2:$D$7,2,FALSE))</f>
        <v/>
      </c>
      <c r="U24" s="47" t="str">
        <f>IF($S24="","",VLOOKUP($S24,'(種目・作業用)'!$A$2:$D$7,3,FALSE))</f>
        <v/>
      </c>
      <c r="V24" s="47" t="str">
        <f>IF($S24="","",VLOOKUP($S24,'(種目・作業用)'!$A$2:$D$7,4,FALSE))</f>
        <v/>
      </c>
      <c r="W24" s="48" t="str">
        <f t="shared" si="3"/>
        <v/>
      </c>
      <c r="X24" s="3" t="str">
        <f t="shared" si="4"/>
        <v xml:space="preserve"> </v>
      </c>
      <c r="Y24" s="3" t="str">
        <f t="shared" si="5"/>
        <v/>
      </c>
      <c r="Z24" s="3" t="str">
        <f t="shared" si="12"/>
        <v/>
      </c>
      <c r="AA24" s="3" t="str">
        <f t="shared" si="6"/>
        <v/>
      </c>
      <c r="AB24" s="49" t="str">
        <f t="shared" si="7"/>
        <v/>
      </c>
      <c r="AC24" s="3" t="str">
        <f t="shared" si="8"/>
        <v/>
      </c>
      <c r="AD24" s="3" t="str">
        <f t="shared" si="9"/>
        <v/>
      </c>
      <c r="AE24" s="3"/>
      <c r="AF24" s="3" t="str">
        <f t="shared" si="10"/>
        <v/>
      </c>
      <c r="AG24" s="3" t="s">
        <v>528</v>
      </c>
      <c r="AH24" s="1"/>
      <c r="AI24" s="1" t="str">
        <f t="shared" si="11"/>
        <v>　</v>
      </c>
    </row>
    <row r="25" spans="1:35" ht="22.5" customHeight="1">
      <c r="A25" s="20">
        <v>19</v>
      </c>
      <c r="B25" s="4"/>
      <c r="C25" s="4"/>
      <c r="D25" s="4"/>
      <c r="E25" s="4"/>
      <c r="F25" s="4"/>
      <c r="G25" s="125"/>
      <c r="H25" s="126"/>
      <c r="I25" s="116"/>
      <c r="J25" s="117"/>
      <c r="K25" s="117"/>
      <c r="L25" s="117"/>
      <c r="M25" s="118"/>
      <c r="N25" s="5"/>
      <c r="R25" s="3" t="str">
        <f t="shared" si="1"/>
        <v/>
      </c>
      <c r="S25" s="46" t="str">
        <f t="shared" si="2"/>
        <v/>
      </c>
      <c r="T25" s="47" t="str">
        <f>IF($S25="","",VLOOKUP($S25,'(種目・作業用)'!$A$2:$D$7,2,FALSE))</f>
        <v/>
      </c>
      <c r="U25" s="47" t="str">
        <f>IF($S25="","",VLOOKUP($S25,'(種目・作業用)'!$A$2:$D$7,3,FALSE))</f>
        <v/>
      </c>
      <c r="V25" s="47" t="str">
        <f>IF($S25="","",VLOOKUP($S25,'(種目・作業用)'!$A$2:$D$7,4,FALSE))</f>
        <v/>
      </c>
      <c r="W25" s="48" t="str">
        <f t="shared" si="3"/>
        <v/>
      </c>
      <c r="X25" s="3" t="str">
        <f t="shared" si="4"/>
        <v xml:space="preserve"> </v>
      </c>
      <c r="Y25" s="3" t="str">
        <f t="shared" si="5"/>
        <v/>
      </c>
      <c r="Z25" s="3" t="str">
        <f t="shared" si="12"/>
        <v/>
      </c>
      <c r="AA25" s="3" t="str">
        <f t="shared" si="6"/>
        <v/>
      </c>
      <c r="AB25" s="49" t="str">
        <f t="shared" si="7"/>
        <v/>
      </c>
      <c r="AC25" s="3" t="str">
        <f t="shared" si="8"/>
        <v/>
      </c>
      <c r="AD25" s="3" t="str">
        <f t="shared" si="9"/>
        <v/>
      </c>
      <c r="AE25" s="3"/>
      <c r="AF25" s="3" t="str">
        <f t="shared" si="10"/>
        <v/>
      </c>
      <c r="AG25" s="3" t="s">
        <v>528</v>
      </c>
      <c r="AH25" s="1"/>
      <c r="AI25" s="1" t="str">
        <f t="shared" si="11"/>
        <v>　</v>
      </c>
    </row>
    <row r="26" spans="1:35" ht="22.5" customHeight="1">
      <c r="A26" s="20">
        <v>20</v>
      </c>
      <c r="B26" s="4"/>
      <c r="C26" s="4"/>
      <c r="D26" s="4"/>
      <c r="E26" s="4"/>
      <c r="F26" s="4"/>
      <c r="G26" s="125"/>
      <c r="H26" s="126"/>
      <c r="I26" s="116"/>
      <c r="J26" s="117"/>
      <c r="K26" s="117"/>
      <c r="L26" s="117"/>
      <c r="M26" s="118"/>
      <c r="N26" s="5"/>
      <c r="R26" s="3" t="str">
        <f t="shared" si="1"/>
        <v/>
      </c>
      <c r="S26" s="46" t="str">
        <f t="shared" si="2"/>
        <v/>
      </c>
      <c r="T26" s="47" t="str">
        <f>IF($S26="","",VLOOKUP($S26,'(種目・作業用)'!$A$2:$D$7,2,FALSE))</f>
        <v/>
      </c>
      <c r="U26" s="47" t="str">
        <f>IF($S26="","",VLOOKUP($S26,'(種目・作業用)'!$A$2:$D$7,3,FALSE))</f>
        <v/>
      </c>
      <c r="V26" s="47" t="str">
        <f>IF($S26="","",VLOOKUP($S26,'(種目・作業用)'!$A$2:$D$7,4,FALSE))</f>
        <v/>
      </c>
      <c r="W26" s="48" t="str">
        <f t="shared" si="3"/>
        <v/>
      </c>
      <c r="X26" s="3" t="str">
        <f t="shared" si="4"/>
        <v xml:space="preserve"> </v>
      </c>
      <c r="Y26" s="3" t="str">
        <f t="shared" si="5"/>
        <v/>
      </c>
      <c r="Z26" s="3" t="str">
        <f t="shared" si="12"/>
        <v/>
      </c>
      <c r="AA26" s="3" t="str">
        <f t="shared" si="6"/>
        <v/>
      </c>
      <c r="AB26" s="49" t="str">
        <f t="shared" si="7"/>
        <v/>
      </c>
      <c r="AC26" s="3" t="str">
        <f t="shared" si="8"/>
        <v/>
      </c>
      <c r="AD26" s="3" t="str">
        <f t="shared" si="9"/>
        <v/>
      </c>
      <c r="AE26" s="3"/>
      <c r="AF26" s="3" t="str">
        <f t="shared" si="10"/>
        <v/>
      </c>
      <c r="AG26" s="3" t="s">
        <v>528</v>
      </c>
      <c r="AH26" s="1"/>
      <c r="AI26" s="1" t="str">
        <f t="shared" si="11"/>
        <v>　</v>
      </c>
    </row>
    <row r="27" spans="1:35" ht="22.5" customHeight="1">
      <c r="A27" s="20">
        <v>21</v>
      </c>
      <c r="B27" s="4"/>
      <c r="C27" s="4"/>
      <c r="D27" s="4"/>
      <c r="E27" s="4"/>
      <c r="F27" s="4"/>
      <c r="G27" s="125"/>
      <c r="H27" s="126"/>
      <c r="I27" s="116"/>
      <c r="J27" s="117"/>
      <c r="K27" s="117"/>
      <c r="L27" s="117"/>
      <c r="M27" s="118"/>
      <c r="N27" s="5"/>
      <c r="R27" s="3" t="str">
        <f t="shared" si="1"/>
        <v/>
      </c>
      <c r="S27" s="46" t="str">
        <f t="shared" si="2"/>
        <v/>
      </c>
      <c r="T27" s="47" t="str">
        <f>IF($S27="","",VLOOKUP($S27,'(種目・作業用)'!$A$2:$D$7,2,FALSE))</f>
        <v/>
      </c>
      <c r="U27" s="47" t="str">
        <f>IF($S27="","",VLOOKUP($S27,'(種目・作業用)'!$A$2:$D$7,3,FALSE))</f>
        <v/>
      </c>
      <c r="V27" s="47" t="str">
        <f>IF($S27="","",VLOOKUP($S27,'(種目・作業用)'!$A$2:$D$7,4,FALSE))</f>
        <v/>
      </c>
      <c r="W27" s="48" t="str">
        <f t="shared" si="3"/>
        <v/>
      </c>
      <c r="X27" s="3" t="str">
        <f t="shared" si="4"/>
        <v xml:space="preserve"> </v>
      </c>
      <c r="Y27" s="3" t="str">
        <f t="shared" si="5"/>
        <v/>
      </c>
      <c r="Z27" s="3" t="str">
        <f t="shared" si="12"/>
        <v/>
      </c>
      <c r="AA27" s="3" t="str">
        <f t="shared" si="6"/>
        <v/>
      </c>
      <c r="AB27" s="49" t="str">
        <f t="shared" si="7"/>
        <v/>
      </c>
      <c r="AC27" s="3" t="str">
        <f t="shared" si="8"/>
        <v/>
      </c>
      <c r="AD27" s="3" t="str">
        <f t="shared" si="9"/>
        <v/>
      </c>
      <c r="AE27" s="3"/>
      <c r="AF27" s="3" t="str">
        <f t="shared" si="10"/>
        <v/>
      </c>
      <c r="AG27" s="3" t="s">
        <v>528</v>
      </c>
      <c r="AH27" s="1"/>
      <c r="AI27" s="1" t="str">
        <f t="shared" si="11"/>
        <v>　</v>
      </c>
    </row>
    <row r="28" spans="1:35" ht="22.5" customHeight="1">
      <c r="A28" s="20">
        <v>22</v>
      </c>
      <c r="B28" s="4"/>
      <c r="C28" s="4"/>
      <c r="D28" s="4"/>
      <c r="E28" s="4"/>
      <c r="F28" s="4"/>
      <c r="G28" s="125"/>
      <c r="H28" s="126"/>
      <c r="I28" s="116"/>
      <c r="J28" s="117"/>
      <c r="K28" s="117"/>
      <c r="L28" s="117"/>
      <c r="M28" s="118"/>
      <c r="N28" s="5"/>
      <c r="R28" s="3" t="str">
        <f t="shared" si="1"/>
        <v/>
      </c>
      <c r="S28" s="46" t="str">
        <f t="shared" si="2"/>
        <v/>
      </c>
      <c r="T28" s="47" t="str">
        <f>IF($S28="","",VLOOKUP($S28,'(種目・作業用)'!$A$2:$D$7,2,FALSE))</f>
        <v/>
      </c>
      <c r="U28" s="47" t="str">
        <f>IF($S28="","",VLOOKUP($S28,'(種目・作業用)'!$A$2:$D$7,3,FALSE))</f>
        <v/>
      </c>
      <c r="V28" s="47" t="str">
        <f>IF($S28="","",VLOOKUP($S28,'(種目・作業用)'!$A$2:$D$7,4,FALSE))</f>
        <v/>
      </c>
      <c r="W28" s="48" t="str">
        <f t="shared" si="3"/>
        <v/>
      </c>
      <c r="X28" s="3" t="str">
        <f t="shared" si="4"/>
        <v xml:space="preserve"> </v>
      </c>
      <c r="Y28" s="3" t="str">
        <f t="shared" si="5"/>
        <v/>
      </c>
      <c r="Z28" s="3" t="str">
        <f t="shared" si="12"/>
        <v/>
      </c>
      <c r="AA28" s="3" t="str">
        <f t="shared" si="6"/>
        <v/>
      </c>
      <c r="AB28" s="49" t="str">
        <f t="shared" si="7"/>
        <v/>
      </c>
      <c r="AC28" s="3" t="str">
        <f t="shared" si="8"/>
        <v/>
      </c>
      <c r="AD28" s="3" t="str">
        <f t="shared" si="9"/>
        <v/>
      </c>
      <c r="AE28" s="3"/>
      <c r="AF28" s="3" t="str">
        <f t="shared" si="10"/>
        <v/>
      </c>
      <c r="AG28" s="3" t="s">
        <v>528</v>
      </c>
      <c r="AH28" s="1"/>
      <c r="AI28" s="1" t="str">
        <f t="shared" si="11"/>
        <v>　</v>
      </c>
    </row>
    <row r="29" spans="1:35" ht="22.5" customHeight="1">
      <c r="A29" s="20">
        <v>23</v>
      </c>
      <c r="B29" s="4"/>
      <c r="C29" s="4"/>
      <c r="D29" s="4"/>
      <c r="E29" s="4"/>
      <c r="F29" s="4"/>
      <c r="G29" s="125"/>
      <c r="H29" s="126"/>
      <c r="I29" s="116"/>
      <c r="J29" s="117"/>
      <c r="K29" s="117"/>
      <c r="L29" s="117"/>
      <c r="M29" s="118"/>
      <c r="N29" s="5"/>
      <c r="R29" s="3" t="str">
        <f t="shared" si="1"/>
        <v/>
      </c>
      <c r="S29" s="46" t="str">
        <f t="shared" si="2"/>
        <v/>
      </c>
      <c r="T29" s="47" t="str">
        <f>IF($S29="","",VLOOKUP($S29,'(種目・作業用)'!$A$2:$D$7,2,FALSE))</f>
        <v/>
      </c>
      <c r="U29" s="47" t="str">
        <f>IF($S29="","",VLOOKUP($S29,'(種目・作業用)'!$A$2:$D$7,3,FALSE))</f>
        <v/>
      </c>
      <c r="V29" s="47" t="str">
        <f>IF($S29="","",VLOOKUP($S29,'(種目・作業用)'!$A$2:$D$7,4,FALSE))</f>
        <v/>
      </c>
      <c r="W29" s="48" t="str">
        <f t="shared" si="3"/>
        <v/>
      </c>
      <c r="X29" s="3" t="str">
        <f t="shared" si="4"/>
        <v xml:space="preserve"> </v>
      </c>
      <c r="Y29" s="3" t="str">
        <f t="shared" si="5"/>
        <v/>
      </c>
      <c r="Z29" s="3" t="str">
        <f t="shared" si="12"/>
        <v/>
      </c>
      <c r="AA29" s="3" t="str">
        <f t="shared" si="6"/>
        <v/>
      </c>
      <c r="AB29" s="49" t="str">
        <f t="shared" si="7"/>
        <v/>
      </c>
      <c r="AC29" s="3" t="str">
        <f t="shared" si="8"/>
        <v/>
      </c>
      <c r="AD29" s="3" t="str">
        <f t="shared" si="9"/>
        <v/>
      </c>
      <c r="AE29" s="3"/>
      <c r="AF29" s="3" t="str">
        <f t="shared" si="10"/>
        <v/>
      </c>
      <c r="AG29" s="3" t="s">
        <v>528</v>
      </c>
      <c r="AH29" s="1"/>
      <c r="AI29" s="1" t="str">
        <f t="shared" si="11"/>
        <v>　</v>
      </c>
    </row>
    <row r="30" spans="1:35" ht="22.5" customHeight="1">
      <c r="A30" s="20">
        <v>24</v>
      </c>
      <c r="B30" s="4"/>
      <c r="C30" s="4"/>
      <c r="D30" s="4"/>
      <c r="E30" s="4"/>
      <c r="F30" s="4"/>
      <c r="G30" s="125"/>
      <c r="H30" s="126"/>
      <c r="I30" s="116"/>
      <c r="J30" s="117"/>
      <c r="K30" s="117"/>
      <c r="L30" s="117"/>
      <c r="M30" s="118"/>
      <c r="N30" s="5"/>
      <c r="R30" s="3" t="str">
        <f t="shared" si="1"/>
        <v/>
      </c>
      <c r="S30" s="46" t="str">
        <f t="shared" si="2"/>
        <v/>
      </c>
      <c r="T30" s="47" t="str">
        <f>IF($S30="","",VLOOKUP($S30,'(種目・作業用)'!$A$2:$D$7,2,FALSE))</f>
        <v/>
      </c>
      <c r="U30" s="47" t="str">
        <f>IF($S30="","",VLOOKUP($S30,'(種目・作業用)'!$A$2:$D$7,3,FALSE))</f>
        <v/>
      </c>
      <c r="V30" s="47" t="str">
        <f>IF($S30="","",VLOOKUP($S30,'(種目・作業用)'!$A$2:$D$7,4,FALSE))</f>
        <v/>
      </c>
      <c r="W30" s="48" t="str">
        <f t="shared" si="3"/>
        <v/>
      </c>
      <c r="X30" s="3" t="str">
        <f t="shared" si="4"/>
        <v xml:space="preserve"> </v>
      </c>
      <c r="Y30" s="3" t="str">
        <f t="shared" si="5"/>
        <v/>
      </c>
      <c r="Z30" s="3" t="str">
        <f t="shared" si="12"/>
        <v/>
      </c>
      <c r="AA30" s="3" t="str">
        <f t="shared" si="6"/>
        <v/>
      </c>
      <c r="AB30" s="49" t="str">
        <f t="shared" si="7"/>
        <v/>
      </c>
      <c r="AC30" s="3" t="str">
        <f t="shared" si="8"/>
        <v/>
      </c>
      <c r="AD30" s="3" t="str">
        <f t="shared" si="9"/>
        <v/>
      </c>
      <c r="AE30" s="3"/>
      <c r="AF30" s="3" t="str">
        <f t="shared" si="10"/>
        <v/>
      </c>
      <c r="AG30" s="3" t="s">
        <v>528</v>
      </c>
      <c r="AH30" s="1"/>
      <c r="AI30" s="1" t="str">
        <f t="shared" si="11"/>
        <v>　</v>
      </c>
    </row>
    <row r="31" spans="1:35" ht="22.5" customHeight="1">
      <c r="A31" s="21">
        <v>25</v>
      </c>
      <c r="B31" s="4"/>
      <c r="C31" s="4"/>
      <c r="D31" s="4"/>
      <c r="E31" s="4"/>
      <c r="F31" s="4"/>
      <c r="G31" s="125"/>
      <c r="H31" s="126"/>
      <c r="I31" s="119"/>
      <c r="J31" s="120"/>
      <c r="K31" s="120"/>
      <c r="L31" s="120"/>
      <c r="M31" s="121"/>
      <c r="N31" s="5"/>
      <c r="R31" s="3" t="str">
        <f t="shared" si="1"/>
        <v/>
      </c>
      <c r="S31" s="46" t="str">
        <f t="shared" si="2"/>
        <v/>
      </c>
      <c r="T31" s="47" t="str">
        <f>IF($S31="","",VLOOKUP($S31,'(種目・作業用)'!$A$2:$D$7,2,FALSE))</f>
        <v/>
      </c>
      <c r="U31" s="47" t="str">
        <f>IF($S31="","",VLOOKUP($S31,'(種目・作業用)'!$A$2:$D$7,3,FALSE))</f>
        <v/>
      </c>
      <c r="V31" s="47" t="str">
        <f>IF($S31="","",VLOOKUP($S31,'(種目・作業用)'!$A$2:$D$7,4,FALSE))</f>
        <v/>
      </c>
      <c r="W31" s="48" t="str">
        <f t="shared" si="3"/>
        <v/>
      </c>
      <c r="X31" s="3" t="str">
        <f t="shared" si="4"/>
        <v xml:space="preserve"> </v>
      </c>
      <c r="Y31" s="3" t="str">
        <f t="shared" si="5"/>
        <v/>
      </c>
      <c r="Z31" s="3" t="str">
        <f t="shared" si="12"/>
        <v/>
      </c>
      <c r="AA31" s="3" t="str">
        <f t="shared" si="6"/>
        <v/>
      </c>
      <c r="AB31" s="49" t="str">
        <f t="shared" si="7"/>
        <v/>
      </c>
      <c r="AC31" s="3" t="str">
        <f t="shared" si="8"/>
        <v/>
      </c>
      <c r="AD31" s="3" t="str">
        <f t="shared" si="9"/>
        <v/>
      </c>
      <c r="AE31" s="3"/>
      <c r="AF31" s="3" t="str">
        <f t="shared" si="10"/>
        <v/>
      </c>
      <c r="AG31" s="3" t="s">
        <v>528</v>
      </c>
      <c r="AH31" s="1"/>
      <c r="AI31" s="1" t="str">
        <f t="shared" si="11"/>
        <v>　</v>
      </c>
    </row>
    <row r="32" spans="1:35" ht="22.5" customHeight="1">
      <c r="A32" s="22"/>
      <c r="B32" s="23"/>
      <c r="C32" s="23"/>
      <c r="D32" s="23"/>
      <c r="E32" s="23"/>
      <c r="F32" s="23"/>
      <c r="G32" s="24" t="s">
        <v>787</v>
      </c>
      <c r="H32" s="148" t="str">
        <f>IF(ISBLANK(基礎データ!$C$5),"",基礎データ!$C$5)</f>
        <v/>
      </c>
      <c r="I32" s="148"/>
      <c r="J32" s="148"/>
      <c r="K32" s="148"/>
      <c r="L32" s="148"/>
      <c r="M32" s="148"/>
      <c r="N32" s="27" t="s">
        <v>14</v>
      </c>
      <c r="R32" s="1"/>
      <c r="S32" s="13"/>
      <c r="T32" s="1"/>
      <c r="U32" s="1"/>
      <c r="V32" s="1"/>
      <c r="W32" s="1"/>
      <c r="X32" s="1"/>
      <c r="Y32" s="1"/>
      <c r="Z32" s="1"/>
      <c r="AA32" s="1"/>
      <c r="AB32" s="50"/>
      <c r="AC32" s="1"/>
      <c r="AD32" s="3"/>
      <c r="AE32" s="1"/>
      <c r="AF32" s="1"/>
      <c r="AG32" s="1"/>
      <c r="AH32" s="1"/>
      <c r="AI32" s="1"/>
    </row>
    <row r="33" spans="1:35" ht="7.5" customHeight="1">
      <c r="A33" s="14"/>
      <c r="B33" s="14"/>
      <c r="C33" s="14"/>
      <c r="D33" s="14"/>
      <c r="E33" s="14"/>
      <c r="F33" s="14"/>
      <c r="G33" s="15"/>
      <c r="H33" s="16"/>
      <c r="I33" s="16"/>
      <c r="J33" s="16"/>
      <c r="K33" s="16"/>
      <c r="L33" s="16"/>
      <c r="M33" s="16"/>
      <c r="N33" s="17"/>
      <c r="R33" s="1"/>
      <c r="S33" s="13"/>
      <c r="T33" s="1"/>
      <c r="U33" s="1"/>
      <c r="V33" s="1"/>
      <c r="W33" s="1"/>
      <c r="X33" s="1"/>
      <c r="Y33" s="1"/>
      <c r="Z33" s="1"/>
      <c r="AA33" s="1"/>
      <c r="AB33" s="50"/>
      <c r="AC33" s="1"/>
      <c r="AD33" s="3"/>
      <c r="AE33" s="1"/>
      <c r="AF33" s="1"/>
      <c r="AG33" s="1"/>
      <c r="AH33" s="1"/>
      <c r="AI33" s="1"/>
    </row>
    <row r="34" spans="1:35" ht="22.5" customHeight="1">
      <c r="A34" s="128" t="s">
        <v>718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R34" s="1"/>
      <c r="S34" s="13"/>
      <c r="T34" s="1"/>
      <c r="U34" s="1"/>
      <c r="V34" s="1"/>
      <c r="W34" s="1"/>
      <c r="X34" s="1"/>
      <c r="Y34" s="1"/>
      <c r="Z34" s="1"/>
      <c r="AA34" s="1"/>
      <c r="AB34" s="50"/>
      <c r="AC34" s="1"/>
      <c r="AD34" s="3"/>
      <c r="AE34" s="1"/>
      <c r="AF34" s="1"/>
      <c r="AG34" s="1"/>
      <c r="AH34" s="1"/>
      <c r="AI34" s="1"/>
    </row>
    <row r="35" spans="1:35" ht="7.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R35" s="1"/>
      <c r="S35" s="13"/>
      <c r="T35" s="1"/>
      <c r="U35" s="1"/>
      <c r="V35" s="1"/>
      <c r="W35" s="1"/>
      <c r="X35" s="1"/>
      <c r="Y35" s="1"/>
      <c r="Z35" s="1"/>
      <c r="AA35" s="1"/>
      <c r="AB35" s="50"/>
      <c r="AC35" s="1"/>
      <c r="AD35" s="3"/>
      <c r="AE35" s="1"/>
      <c r="AF35" s="1"/>
      <c r="AG35" s="1"/>
      <c r="AH35" s="1"/>
      <c r="AI35" s="1"/>
    </row>
    <row r="36" spans="1:35">
      <c r="A36" s="11"/>
      <c r="B36" s="11"/>
      <c r="C36" s="11" t="s">
        <v>15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R36" s="1"/>
      <c r="S36" s="13"/>
      <c r="T36" s="1"/>
      <c r="U36" s="1"/>
      <c r="V36" s="1"/>
      <c r="W36" s="1"/>
      <c r="X36" s="1"/>
      <c r="Y36" s="1"/>
      <c r="Z36" s="1"/>
      <c r="AA36" s="1"/>
      <c r="AB36" s="50"/>
      <c r="AC36" s="1"/>
      <c r="AD36" s="3"/>
      <c r="AE36" s="1"/>
      <c r="AF36" s="1"/>
      <c r="AG36" s="1"/>
      <c r="AH36" s="1"/>
      <c r="AI36" s="1"/>
    </row>
    <row r="37" spans="1:3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R37" s="1"/>
      <c r="S37" s="13"/>
      <c r="T37" s="1"/>
      <c r="U37" s="1"/>
      <c r="V37" s="1"/>
      <c r="W37" s="1"/>
      <c r="X37" s="1"/>
      <c r="Y37" s="1"/>
      <c r="Z37" s="1"/>
      <c r="AA37" s="1"/>
      <c r="AB37" s="50"/>
      <c r="AC37" s="1"/>
      <c r="AD37" s="3"/>
      <c r="AE37" s="1"/>
      <c r="AF37" s="1"/>
      <c r="AG37" s="1"/>
      <c r="AH37" s="1"/>
      <c r="AI37" s="1"/>
    </row>
    <row r="38" spans="1:35">
      <c r="A38" s="11"/>
      <c r="B38" s="11"/>
      <c r="C38" s="165">
        <f ca="1">TODAY()</f>
        <v>45528</v>
      </c>
      <c r="D38" s="165"/>
      <c r="E38" s="85"/>
      <c r="F38" s="11"/>
      <c r="G38" s="11"/>
      <c r="H38" s="11"/>
      <c r="I38" s="11"/>
      <c r="J38" s="11"/>
      <c r="K38" s="11"/>
      <c r="L38" s="11"/>
      <c r="M38" s="11"/>
      <c r="N38" s="11"/>
      <c r="R38" s="1"/>
      <c r="S38" s="13"/>
      <c r="T38" s="1"/>
      <c r="U38" s="1"/>
      <c r="V38" s="1"/>
      <c r="W38" s="1"/>
      <c r="X38" s="1"/>
      <c r="Y38" s="1"/>
      <c r="Z38" s="1"/>
      <c r="AA38" s="1"/>
      <c r="AB38" s="50"/>
      <c r="AC38" s="1"/>
      <c r="AD38" s="3"/>
      <c r="AE38" s="1"/>
      <c r="AF38" s="1"/>
      <c r="AG38" s="1"/>
      <c r="AH38" s="1"/>
      <c r="AI38" s="1"/>
    </row>
    <row r="39" spans="1:35" ht="22.5" customHeight="1">
      <c r="A39" s="11"/>
      <c r="B39" s="11"/>
      <c r="C39" s="11"/>
      <c r="D39" s="11"/>
      <c r="E39" s="128" t="str">
        <f>IF(ISBLANK(基礎データ!$C$2),"",基礎データ!$C$2)</f>
        <v/>
      </c>
      <c r="F39" s="128"/>
      <c r="G39" s="128"/>
      <c r="H39" s="128"/>
      <c r="I39" s="128"/>
      <c r="J39" s="128"/>
      <c r="K39" s="128"/>
      <c r="L39" s="128"/>
      <c r="M39" s="128"/>
      <c r="N39" s="11"/>
      <c r="R39" s="1"/>
      <c r="S39" s="13"/>
      <c r="T39" s="1"/>
      <c r="U39" s="1"/>
      <c r="V39" s="1"/>
      <c r="W39" s="1"/>
      <c r="X39" s="1"/>
      <c r="Y39" s="1"/>
      <c r="Z39" s="1"/>
      <c r="AA39" s="1"/>
      <c r="AB39" s="50"/>
      <c r="AC39" s="1"/>
      <c r="AD39" s="3"/>
      <c r="AE39" s="1"/>
      <c r="AF39" s="1"/>
      <c r="AG39" s="1"/>
      <c r="AH39" s="1"/>
      <c r="AI39" s="1"/>
    </row>
    <row r="40" spans="1:35" ht="22.5" customHeight="1">
      <c r="A40" s="11"/>
      <c r="B40" s="11"/>
      <c r="C40" s="11"/>
      <c r="D40" s="11"/>
      <c r="E40" s="11"/>
      <c r="F40" s="11"/>
      <c r="G40" s="25"/>
      <c r="H40" s="128" t="str">
        <f>IF(ISBLANK(基礎データ!$C$4),"",基礎データ!$C$4)</f>
        <v/>
      </c>
      <c r="I40" s="128"/>
      <c r="J40" s="128"/>
      <c r="K40" s="128"/>
      <c r="L40" s="128"/>
      <c r="M40" s="26" t="s">
        <v>14</v>
      </c>
      <c r="N40" s="11"/>
      <c r="R40" s="1"/>
      <c r="S40" s="13"/>
      <c r="T40" s="1"/>
      <c r="U40" s="1"/>
      <c r="V40" s="1"/>
      <c r="W40" s="1"/>
      <c r="X40" s="1"/>
      <c r="Y40" s="1"/>
      <c r="Z40" s="1"/>
      <c r="AA40" s="1"/>
      <c r="AB40" s="50"/>
      <c r="AC40" s="1"/>
      <c r="AD40" s="3"/>
      <c r="AE40" s="1"/>
      <c r="AF40" s="1"/>
      <c r="AG40" s="1"/>
      <c r="AH40" s="1"/>
      <c r="AI40" s="1"/>
    </row>
    <row r="41" spans="1:35" ht="32.25" customHeight="1">
      <c r="A41" s="127" t="str">
        <f>A1</f>
        <v>２０２４東北アスリートディスタンスチャレンジカップ　第３戦長井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R41" s="1"/>
      <c r="S41" s="13"/>
      <c r="T41" s="1"/>
      <c r="U41" s="1"/>
      <c r="V41" s="1"/>
      <c r="W41" s="1"/>
      <c r="X41" s="1"/>
      <c r="Y41" s="1"/>
      <c r="Z41" s="1"/>
      <c r="AA41" s="1"/>
      <c r="AB41" s="50"/>
      <c r="AC41" s="1"/>
      <c r="AD41" s="3"/>
      <c r="AE41" s="1"/>
      <c r="AF41" s="1"/>
      <c r="AG41" s="1"/>
      <c r="AH41" s="1"/>
      <c r="AI41" s="1"/>
    </row>
    <row r="42" spans="1:35" ht="7.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R42" s="1"/>
      <c r="S42" s="13"/>
      <c r="T42" s="1"/>
      <c r="U42" s="1"/>
      <c r="V42" s="1"/>
      <c r="W42" s="1"/>
      <c r="X42" s="1"/>
      <c r="Y42" s="1"/>
      <c r="Z42" s="1"/>
      <c r="AA42" s="1"/>
      <c r="AB42" s="50"/>
      <c r="AC42" s="1"/>
      <c r="AD42" s="3"/>
      <c r="AE42" s="1"/>
      <c r="AF42" s="1"/>
      <c r="AG42" s="1"/>
      <c r="AH42" s="1"/>
      <c r="AI42" s="1"/>
    </row>
    <row r="43" spans="1:35" ht="22.5" customHeight="1">
      <c r="A43" s="150" t="s">
        <v>0</v>
      </c>
      <c r="B43" s="151"/>
      <c r="C43" s="138" t="str">
        <f>$C$3</f>
        <v/>
      </c>
      <c r="D43" s="139"/>
      <c r="E43" s="139"/>
      <c r="F43" s="139"/>
      <c r="G43" s="140"/>
      <c r="H43" s="151" t="s">
        <v>12</v>
      </c>
      <c r="I43" s="151"/>
      <c r="J43" s="167" t="str">
        <f>$J$3</f>
        <v/>
      </c>
      <c r="K43" s="168"/>
      <c r="L43" s="168"/>
      <c r="M43" s="168"/>
      <c r="N43" s="169"/>
      <c r="P43" s="1" t="s">
        <v>836</v>
      </c>
      <c r="Q43" s="1">
        <f>COUNTIF(F47:F71,P43)</f>
        <v>0</v>
      </c>
      <c r="R43" s="1"/>
      <c r="S43" s="13"/>
      <c r="T43" s="1"/>
      <c r="U43" s="1"/>
      <c r="V43" s="1"/>
      <c r="W43" s="1"/>
      <c r="X43" s="1"/>
      <c r="Y43" s="1"/>
      <c r="Z43" s="1"/>
      <c r="AA43" s="1"/>
      <c r="AB43" s="50"/>
      <c r="AC43" s="1"/>
      <c r="AD43" s="3"/>
      <c r="AE43" s="1"/>
      <c r="AF43" s="1"/>
      <c r="AG43" s="1"/>
      <c r="AH43" s="1"/>
      <c r="AI43" s="1"/>
    </row>
    <row r="44" spans="1:35" ht="22.5" customHeight="1">
      <c r="A44" s="153" t="s">
        <v>13</v>
      </c>
      <c r="B44" s="154"/>
      <c r="C44" s="170" t="str">
        <f>$C$4</f>
        <v/>
      </c>
      <c r="D44" s="171"/>
      <c r="E44" s="171"/>
      <c r="F44" s="171"/>
      <c r="G44" s="172"/>
      <c r="H44" s="152" t="s">
        <v>16</v>
      </c>
      <c r="I44" s="152"/>
      <c r="J44" s="135" t="str">
        <f>$J$4</f>
        <v/>
      </c>
      <c r="K44" s="136"/>
      <c r="L44" s="136"/>
      <c r="M44" s="136"/>
      <c r="N44" s="137"/>
      <c r="P44" s="1" t="s">
        <v>837</v>
      </c>
      <c r="Q44" s="1">
        <f>COUNTIF(F47:F71,P44)</f>
        <v>0</v>
      </c>
      <c r="R44" s="1"/>
      <c r="S44" s="13"/>
      <c r="T44" s="1"/>
      <c r="U44" s="1"/>
      <c r="V44" s="1"/>
      <c r="W44" s="1"/>
      <c r="X44" s="1"/>
      <c r="Y44" s="1"/>
      <c r="Z44" s="1"/>
      <c r="AA44" s="1"/>
      <c r="AB44" s="50"/>
      <c r="AC44" s="1"/>
      <c r="AD44" s="3"/>
      <c r="AE44" s="1"/>
      <c r="AF44" s="1"/>
      <c r="AG44" s="1"/>
      <c r="AH44" s="1"/>
      <c r="AI44" s="1"/>
    </row>
    <row r="45" spans="1:35" ht="17.25" customHeight="1">
      <c r="A45" s="131"/>
      <c r="B45" s="129" t="s">
        <v>1</v>
      </c>
      <c r="C45" s="129" t="s">
        <v>2</v>
      </c>
      <c r="D45" s="129"/>
      <c r="E45" s="129" t="s">
        <v>3</v>
      </c>
      <c r="F45" s="129" t="s">
        <v>4</v>
      </c>
      <c r="G45" s="161" t="s">
        <v>497</v>
      </c>
      <c r="H45" s="162"/>
      <c r="I45" s="129" t="s">
        <v>9</v>
      </c>
      <c r="J45" s="129"/>
      <c r="K45" s="129"/>
      <c r="L45" s="129"/>
      <c r="M45" s="129"/>
      <c r="N45" s="133" t="s">
        <v>6</v>
      </c>
      <c r="R45" s="1"/>
      <c r="S45" s="13"/>
      <c r="T45" s="1"/>
      <c r="U45" s="1"/>
      <c r="V45" s="1"/>
      <c r="W45" s="1"/>
      <c r="X45" s="1"/>
      <c r="Y45" s="1"/>
      <c r="Z45" s="1"/>
      <c r="AA45" s="1"/>
      <c r="AB45" s="50"/>
      <c r="AC45" s="1"/>
      <c r="AD45" s="3"/>
      <c r="AE45" s="1"/>
      <c r="AF45" s="1"/>
      <c r="AG45" s="1"/>
      <c r="AH45" s="1"/>
      <c r="AI45" s="1"/>
    </row>
    <row r="46" spans="1:35" ht="17.25" customHeight="1" thickBot="1">
      <c r="A46" s="132"/>
      <c r="B46" s="130"/>
      <c r="C46" s="18" t="s">
        <v>11</v>
      </c>
      <c r="D46" s="18" t="s">
        <v>10</v>
      </c>
      <c r="E46" s="130"/>
      <c r="F46" s="130"/>
      <c r="G46" s="163"/>
      <c r="H46" s="164"/>
      <c r="I46" s="130"/>
      <c r="J46" s="130"/>
      <c r="K46" s="130"/>
      <c r="L46" s="130"/>
      <c r="M46" s="130"/>
      <c r="N46" s="134"/>
      <c r="R46" s="1"/>
      <c r="S46" s="13"/>
      <c r="T46" s="1"/>
      <c r="U46" s="1"/>
      <c r="V46" s="1"/>
      <c r="W46" s="1"/>
      <c r="X46" s="1"/>
      <c r="Y46" s="1"/>
      <c r="Z46" s="1"/>
      <c r="AA46" s="1"/>
      <c r="AB46" s="50"/>
      <c r="AC46" s="1"/>
      <c r="AD46" s="3"/>
      <c r="AE46" s="1"/>
      <c r="AF46" s="1"/>
      <c r="AG46" s="1"/>
      <c r="AH46" s="1"/>
      <c r="AI46" s="1"/>
    </row>
    <row r="47" spans="1:35" ht="22.5" customHeight="1" thickTop="1">
      <c r="A47" s="19">
        <v>26</v>
      </c>
      <c r="B47" s="4"/>
      <c r="C47" s="4"/>
      <c r="D47" s="4"/>
      <c r="E47" s="4"/>
      <c r="F47" s="4"/>
      <c r="G47" s="125"/>
      <c r="H47" s="126"/>
      <c r="I47" s="122"/>
      <c r="J47" s="123"/>
      <c r="K47" s="123"/>
      <c r="L47" s="123"/>
      <c r="M47" s="124"/>
      <c r="N47" s="5"/>
      <c r="R47" s="3" t="str">
        <f t="shared" ref="R47:R71" si="13">IF(ISBLANK(B47),"",VLOOKUP(CONCATENATE($AB$4,F47),$R$202:$S$211,2,FALSE)+B47*100)</f>
        <v/>
      </c>
      <c r="S47" s="46" t="str">
        <f t="shared" ref="S47:S71" si="14">IF(ISBLANK(G47),"",G47)</f>
        <v/>
      </c>
      <c r="T47" s="47" t="str">
        <f>IF($S47="","",VLOOKUP($S47,'(種目・作業用)'!$A$2:$D$7,2,FALSE))</f>
        <v/>
      </c>
      <c r="U47" s="47" t="str">
        <f>IF($S47="","",VLOOKUP($S47,'(種目・作業用)'!$A$2:$D$7,3,FALSE))</f>
        <v/>
      </c>
      <c r="V47" s="47" t="str">
        <f>IF($S47="","",VLOOKUP($S47,'(種目・作業用)'!$A$2:$D$7,4,FALSE))</f>
        <v/>
      </c>
      <c r="W47" s="48" t="str">
        <f t="shared" ref="W47:W71" si="15">IF(ISNUMBER(R47),IF(LEN(I47)=2,CONCATENATE("0",I47,K47,M47),IF(LEN(I47)=1,CONCATENATE("00",I47,K47,M47),CONCATENATE("000",K47,M47))),"")</f>
        <v/>
      </c>
      <c r="X47" s="3" t="str">
        <f t="shared" ref="X47:X71" si="16">IF(W47="000",V47,CONCATENATE(V47," ",W47))</f>
        <v xml:space="preserve"> </v>
      </c>
      <c r="Y47" s="3" t="str">
        <f t="shared" ref="Y47:Y71" si="17">IF(ISBLANK(B47),"",B47)</f>
        <v/>
      </c>
      <c r="Z47" s="3" t="str">
        <f t="shared" ref="Z47:Z71" si="18">IF(ISNUMBER(Y47),IF(ISBLANK(E47),AI47,CONCATENATE(AI47,"(",E47,")")),"")</f>
        <v/>
      </c>
      <c r="AA47" s="3" t="str">
        <f t="shared" ref="AA47:AA71" si="19">IF(ISNUMBER(Y47),D47,"")</f>
        <v/>
      </c>
      <c r="AB47" s="49" t="str">
        <f>IF(ISNUMBER(Y47),VLOOKUP(AG47,$AG$201:$AH$248,2,FALSE),"")</f>
        <v/>
      </c>
      <c r="AC47" s="3" t="str">
        <f t="shared" ref="AC47:AC71" si="20">IF(ISNUMBER(Y47),$AC$4,"")</f>
        <v/>
      </c>
      <c r="AD47" s="3" t="str">
        <f t="shared" si="9"/>
        <v/>
      </c>
      <c r="AE47" s="3"/>
      <c r="AF47" s="3" t="str">
        <f t="shared" ref="AF47:AF71" si="21">IF(ISNUMBER(Y47),$AA$4,"")</f>
        <v/>
      </c>
      <c r="AG47" s="3" t="s">
        <v>528</v>
      </c>
      <c r="AH47" s="1"/>
      <c r="AI47" s="1" t="str">
        <f t="shared" ref="AI47:AI71" si="22">IF(LEN(C47)&gt;6,SUBSTITUTE(C47,"　",""),IF(LEN(C47)=6,C47,IF(LEN(C47)=5,CONCATENATE(C47,"　"),IF(LEN(C47)=4,CONCATENATE(SUBSTITUTE(C47,"　","　　"),"　"),CONCATENATE(SUBSTITUTE(C47,"　","　　　"),"　")))))</f>
        <v>　</v>
      </c>
    </row>
    <row r="48" spans="1:35" ht="22.5" customHeight="1">
      <c r="A48" s="20">
        <v>27</v>
      </c>
      <c r="B48" s="4"/>
      <c r="C48" s="4"/>
      <c r="D48" s="4"/>
      <c r="E48" s="4"/>
      <c r="F48" s="4"/>
      <c r="G48" s="125"/>
      <c r="H48" s="126"/>
      <c r="I48" s="116"/>
      <c r="J48" s="117"/>
      <c r="K48" s="117"/>
      <c r="L48" s="117"/>
      <c r="M48" s="118"/>
      <c r="N48" s="5"/>
      <c r="R48" s="3" t="str">
        <f t="shared" si="13"/>
        <v/>
      </c>
      <c r="S48" s="46" t="str">
        <f t="shared" si="14"/>
        <v/>
      </c>
      <c r="T48" s="47" t="str">
        <f>IF($S48="","",VLOOKUP($S48,'(種目・作業用)'!$A$2:$D$7,2,FALSE))</f>
        <v/>
      </c>
      <c r="U48" s="47" t="str">
        <f>IF($S48="","",VLOOKUP($S48,'(種目・作業用)'!$A$2:$D$7,3,FALSE))</f>
        <v/>
      </c>
      <c r="V48" s="47" t="str">
        <f>IF($S48="","",VLOOKUP($S48,'(種目・作業用)'!$A$2:$D$7,4,FALSE))</f>
        <v/>
      </c>
      <c r="W48" s="48" t="str">
        <f t="shared" si="15"/>
        <v/>
      </c>
      <c r="X48" s="3" t="str">
        <f t="shared" si="16"/>
        <v xml:space="preserve"> </v>
      </c>
      <c r="Y48" s="3" t="str">
        <f t="shared" si="17"/>
        <v/>
      </c>
      <c r="Z48" s="3" t="str">
        <f t="shared" si="18"/>
        <v/>
      </c>
      <c r="AA48" s="3" t="str">
        <f t="shared" si="19"/>
        <v/>
      </c>
      <c r="AB48" s="49" t="str">
        <f t="shared" ref="AB48:AB71" si="23">IF(ISNUMBER(Y48),VLOOKUP(AG48,$AG$201:$AH$248,2,FALSE),"")</f>
        <v/>
      </c>
      <c r="AC48" s="3" t="str">
        <f t="shared" si="20"/>
        <v/>
      </c>
      <c r="AD48" s="3" t="str">
        <f t="shared" si="9"/>
        <v/>
      </c>
      <c r="AE48" s="3"/>
      <c r="AF48" s="3" t="str">
        <f t="shared" si="21"/>
        <v/>
      </c>
      <c r="AG48" s="3" t="s">
        <v>528</v>
      </c>
      <c r="AH48" s="1"/>
      <c r="AI48" s="1" t="str">
        <f t="shared" si="22"/>
        <v>　</v>
      </c>
    </row>
    <row r="49" spans="1:35" ht="22.5" customHeight="1">
      <c r="A49" s="20">
        <v>28</v>
      </c>
      <c r="B49" s="4"/>
      <c r="C49" s="4"/>
      <c r="D49" s="4"/>
      <c r="E49" s="4"/>
      <c r="F49" s="4"/>
      <c r="G49" s="125"/>
      <c r="H49" s="126"/>
      <c r="I49" s="116"/>
      <c r="J49" s="117"/>
      <c r="K49" s="117"/>
      <c r="L49" s="117"/>
      <c r="M49" s="118"/>
      <c r="N49" s="5"/>
      <c r="R49" s="3" t="str">
        <f t="shared" si="13"/>
        <v/>
      </c>
      <c r="S49" s="46" t="str">
        <f t="shared" si="14"/>
        <v/>
      </c>
      <c r="T49" s="47" t="str">
        <f>IF($S49="","",VLOOKUP($S49,'(種目・作業用)'!$A$2:$D$7,2,FALSE))</f>
        <v/>
      </c>
      <c r="U49" s="47" t="str">
        <f>IF($S49="","",VLOOKUP($S49,'(種目・作業用)'!$A$2:$D$7,3,FALSE))</f>
        <v/>
      </c>
      <c r="V49" s="47" t="str">
        <f>IF($S49="","",VLOOKUP($S49,'(種目・作業用)'!$A$2:$D$7,4,FALSE))</f>
        <v/>
      </c>
      <c r="W49" s="48" t="str">
        <f t="shared" si="15"/>
        <v/>
      </c>
      <c r="X49" s="3" t="str">
        <f t="shared" si="16"/>
        <v xml:space="preserve"> </v>
      </c>
      <c r="Y49" s="3" t="str">
        <f t="shared" si="17"/>
        <v/>
      </c>
      <c r="Z49" s="3" t="str">
        <f t="shared" si="18"/>
        <v/>
      </c>
      <c r="AA49" s="3" t="str">
        <f t="shared" si="19"/>
        <v/>
      </c>
      <c r="AB49" s="49" t="str">
        <f t="shared" si="23"/>
        <v/>
      </c>
      <c r="AC49" s="3" t="str">
        <f t="shared" si="20"/>
        <v/>
      </c>
      <c r="AD49" s="3" t="str">
        <f t="shared" si="9"/>
        <v/>
      </c>
      <c r="AE49" s="3"/>
      <c r="AF49" s="3" t="str">
        <f t="shared" si="21"/>
        <v/>
      </c>
      <c r="AG49" s="3" t="s">
        <v>528</v>
      </c>
      <c r="AH49" s="1"/>
      <c r="AI49" s="1" t="str">
        <f t="shared" si="22"/>
        <v>　</v>
      </c>
    </row>
    <row r="50" spans="1:35" ht="22.5" customHeight="1">
      <c r="A50" s="20">
        <v>29</v>
      </c>
      <c r="B50" s="4"/>
      <c r="C50" s="4"/>
      <c r="D50" s="4"/>
      <c r="E50" s="4"/>
      <c r="F50" s="4"/>
      <c r="G50" s="125"/>
      <c r="H50" s="126"/>
      <c r="I50" s="116"/>
      <c r="J50" s="117"/>
      <c r="K50" s="117"/>
      <c r="L50" s="117"/>
      <c r="M50" s="118"/>
      <c r="N50" s="5"/>
      <c r="R50" s="3" t="str">
        <f t="shared" si="13"/>
        <v/>
      </c>
      <c r="S50" s="46" t="str">
        <f t="shared" si="14"/>
        <v/>
      </c>
      <c r="T50" s="47" t="str">
        <f>IF($S50="","",VLOOKUP($S50,'(種目・作業用)'!$A$2:$D$7,2,FALSE))</f>
        <v/>
      </c>
      <c r="U50" s="47" t="str">
        <f>IF($S50="","",VLOOKUP($S50,'(種目・作業用)'!$A$2:$D$7,3,FALSE))</f>
        <v/>
      </c>
      <c r="V50" s="47" t="str">
        <f>IF($S50="","",VLOOKUP($S50,'(種目・作業用)'!$A$2:$D$7,4,FALSE))</f>
        <v/>
      </c>
      <c r="W50" s="48" t="str">
        <f t="shared" si="15"/>
        <v/>
      </c>
      <c r="X50" s="3" t="str">
        <f t="shared" si="16"/>
        <v xml:space="preserve"> </v>
      </c>
      <c r="Y50" s="3" t="str">
        <f t="shared" si="17"/>
        <v/>
      </c>
      <c r="Z50" s="3" t="str">
        <f t="shared" si="18"/>
        <v/>
      </c>
      <c r="AA50" s="3" t="str">
        <f t="shared" si="19"/>
        <v/>
      </c>
      <c r="AB50" s="49" t="str">
        <f t="shared" si="23"/>
        <v/>
      </c>
      <c r="AC50" s="3" t="str">
        <f t="shared" si="20"/>
        <v/>
      </c>
      <c r="AD50" s="3" t="str">
        <f t="shared" si="9"/>
        <v/>
      </c>
      <c r="AE50" s="3"/>
      <c r="AF50" s="3" t="str">
        <f t="shared" si="21"/>
        <v/>
      </c>
      <c r="AG50" s="3" t="s">
        <v>528</v>
      </c>
      <c r="AH50" s="1"/>
      <c r="AI50" s="1" t="str">
        <f t="shared" si="22"/>
        <v>　</v>
      </c>
    </row>
    <row r="51" spans="1:35" ht="22.5" customHeight="1">
      <c r="A51" s="20">
        <v>30</v>
      </c>
      <c r="B51" s="4"/>
      <c r="C51" s="4"/>
      <c r="D51" s="4"/>
      <c r="E51" s="4"/>
      <c r="F51" s="4"/>
      <c r="G51" s="125"/>
      <c r="H51" s="126"/>
      <c r="I51" s="116"/>
      <c r="J51" s="117"/>
      <c r="K51" s="117"/>
      <c r="L51" s="117"/>
      <c r="M51" s="118"/>
      <c r="N51" s="5"/>
      <c r="R51" s="3" t="str">
        <f t="shared" si="13"/>
        <v/>
      </c>
      <c r="S51" s="46" t="str">
        <f t="shared" si="14"/>
        <v/>
      </c>
      <c r="T51" s="47" t="str">
        <f>IF($S51="","",VLOOKUP($S51,'(種目・作業用)'!$A$2:$D$7,2,FALSE))</f>
        <v/>
      </c>
      <c r="U51" s="47" t="str">
        <f>IF($S51="","",VLOOKUP($S51,'(種目・作業用)'!$A$2:$D$7,3,FALSE))</f>
        <v/>
      </c>
      <c r="V51" s="47" t="str">
        <f>IF($S51="","",VLOOKUP($S51,'(種目・作業用)'!$A$2:$D$7,4,FALSE))</f>
        <v/>
      </c>
      <c r="W51" s="48" t="str">
        <f t="shared" si="15"/>
        <v/>
      </c>
      <c r="X51" s="3" t="str">
        <f t="shared" si="16"/>
        <v xml:space="preserve"> </v>
      </c>
      <c r="Y51" s="3" t="str">
        <f t="shared" si="17"/>
        <v/>
      </c>
      <c r="Z51" s="3" t="str">
        <f t="shared" si="18"/>
        <v/>
      </c>
      <c r="AA51" s="3" t="str">
        <f t="shared" si="19"/>
        <v/>
      </c>
      <c r="AB51" s="49" t="str">
        <f t="shared" si="23"/>
        <v/>
      </c>
      <c r="AC51" s="3" t="str">
        <f t="shared" si="20"/>
        <v/>
      </c>
      <c r="AD51" s="3" t="str">
        <f t="shared" si="9"/>
        <v/>
      </c>
      <c r="AE51" s="3"/>
      <c r="AF51" s="3" t="str">
        <f t="shared" si="21"/>
        <v/>
      </c>
      <c r="AG51" s="3" t="s">
        <v>528</v>
      </c>
      <c r="AH51" s="1"/>
      <c r="AI51" s="1" t="str">
        <f t="shared" si="22"/>
        <v>　</v>
      </c>
    </row>
    <row r="52" spans="1:35" ht="22.5" customHeight="1">
      <c r="A52" s="20">
        <v>31</v>
      </c>
      <c r="B52" s="4"/>
      <c r="C52" s="4"/>
      <c r="D52" s="4"/>
      <c r="E52" s="4"/>
      <c r="F52" s="4"/>
      <c r="G52" s="125"/>
      <c r="H52" s="126"/>
      <c r="I52" s="116"/>
      <c r="J52" s="117"/>
      <c r="K52" s="117"/>
      <c r="L52" s="117"/>
      <c r="M52" s="118"/>
      <c r="N52" s="5"/>
      <c r="R52" s="3" t="str">
        <f t="shared" si="13"/>
        <v/>
      </c>
      <c r="S52" s="46" t="str">
        <f t="shared" si="14"/>
        <v/>
      </c>
      <c r="T52" s="47" t="str">
        <f>IF($S52="","",VLOOKUP($S52,'(種目・作業用)'!$A$2:$D$7,2,FALSE))</f>
        <v/>
      </c>
      <c r="U52" s="47" t="str">
        <f>IF($S52="","",VLOOKUP($S52,'(種目・作業用)'!$A$2:$D$7,3,FALSE))</f>
        <v/>
      </c>
      <c r="V52" s="47" t="str">
        <f>IF($S52="","",VLOOKUP($S52,'(種目・作業用)'!$A$2:$D$7,4,FALSE))</f>
        <v/>
      </c>
      <c r="W52" s="48" t="str">
        <f t="shared" si="15"/>
        <v/>
      </c>
      <c r="X52" s="3" t="str">
        <f t="shared" si="16"/>
        <v xml:space="preserve"> </v>
      </c>
      <c r="Y52" s="3" t="str">
        <f t="shared" si="17"/>
        <v/>
      </c>
      <c r="Z52" s="3" t="str">
        <f t="shared" si="18"/>
        <v/>
      </c>
      <c r="AA52" s="3" t="str">
        <f t="shared" si="19"/>
        <v/>
      </c>
      <c r="AB52" s="49" t="str">
        <f t="shared" si="23"/>
        <v/>
      </c>
      <c r="AC52" s="3" t="str">
        <f t="shared" si="20"/>
        <v/>
      </c>
      <c r="AD52" s="3" t="str">
        <f t="shared" si="9"/>
        <v/>
      </c>
      <c r="AE52" s="3"/>
      <c r="AF52" s="3" t="str">
        <f t="shared" si="21"/>
        <v/>
      </c>
      <c r="AG52" s="3" t="s">
        <v>528</v>
      </c>
      <c r="AH52" s="1"/>
      <c r="AI52" s="1" t="str">
        <f t="shared" si="22"/>
        <v>　</v>
      </c>
    </row>
    <row r="53" spans="1:35" ht="22.5" customHeight="1">
      <c r="A53" s="20">
        <v>32</v>
      </c>
      <c r="B53" s="4"/>
      <c r="C53" s="4"/>
      <c r="D53" s="4"/>
      <c r="E53" s="4"/>
      <c r="F53" s="4"/>
      <c r="G53" s="125"/>
      <c r="H53" s="126"/>
      <c r="I53" s="116"/>
      <c r="J53" s="117"/>
      <c r="K53" s="117"/>
      <c r="L53" s="117"/>
      <c r="M53" s="118"/>
      <c r="N53" s="5"/>
      <c r="R53" s="3" t="str">
        <f t="shared" si="13"/>
        <v/>
      </c>
      <c r="S53" s="46" t="str">
        <f t="shared" si="14"/>
        <v/>
      </c>
      <c r="T53" s="47" t="str">
        <f>IF($S53="","",VLOOKUP($S53,'(種目・作業用)'!$A$2:$D$7,2,FALSE))</f>
        <v/>
      </c>
      <c r="U53" s="47" t="str">
        <f>IF($S53="","",VLOOKUP($S53,'(種目・作業用)'!$A$2:$D$7,3,FALSE))</f>
        <v/>
      </c>
      <c r="V53" s="47" t="str">
        <f>IF($S53="","",VLOOKUP($S53,'(種目・作業用)'!$A$2:$D$7,4,FALSE))</f>
        <v/>
      </c>
      <c r="W53" s="48" t="str">
        <f t="shared" si="15"/>
        <v/>
      </c>
      <c r="X53" s="3" t="str">
        <f t="shared" si="16"/>
        <v xml:space="preserve"> </v>
      </c>
      <c r="Y53" s="3" t="str">
        <f t="shared" si="17"/>
        <v/>
      </c>
      <c r="Z53" s="3" t="str">
        <f t="shared" si="18"/>
        <v/>
      </c>
      <c r="AA53" s="3" t="str">
        <f t="shared" si="19"/>
        <v/>
      </c>
      <c r="AB53" s="49" t="str">
        <f t="shared" si="23"/>
        <v/>
      </c>
      <c r="AC53" s="3" t="str">
        <f t="shared" si="20"/>
        <v/>
      </c>
      <c r="AD53" s="3" t="str">
        <f t="shared" si="9"/>
        <v/>
      </c>
      <c r="AE53" s="3"/>
      <c r="AF53" s="3" t="str">
        <f t="shared" si="21"/>
        <v/>
      </c>
      <c r="AG53" s="3" t="s">
        <v>528</v>
      </c>
      <c r="AH53" s="1"/>
      <c r="AI53" s="1" t="str">
        <f t="shared" si="22"/>
        <v>　</v>
      </c>
    </row>
    <row r="54" spans="1:35" ht="22.5" customHeight="1">
      <c r="A54" s="20">
        <v>33</v>
      </c>
      <c r="B54" s="4"/>
      <c r="C54" s="4"/>
      <c r="D54" s="4"/>
      <c r="E54" s="4"/>
      <c r="F54" s="4"/>
      <c r="G54" s="125"/>
      <c r="H54" s="126"/>
      <c r="I54" s="116"/>
      <c r="J54" s="117"/>
      <c r="K54" s="117"/>
      <c r="L54" s="117"/>
      <c r="M54" s="118"/>
      <c r="N54" s="5"/>
      <c r="R54" s="3" t="str">
        <f t="shared" si="13"/>
        <v/>
      </c>
      <c r="S54" s="46" t="str">
        <f t="shared" si="14"/>
        <v/>
      </c>
      <c r="T54" s="47" t="str">
        <f>IF($S54="","",VLOOKUP($S54,'(種目・作業用)'!$A$2:$D$7,2,FALSE))</f>
        <v/>
      </c>
      <c r="U54" s="47" t="str">
        <f>IF($S54="","",VLOOKUP($S54,'(種目・作業用)'!$A$2:$D$7,3,FALSE))</f>
        <v/>
      </c>
      <c r="V54" s="47" t="str">
        <f>IF($S54="","",VLOOKUP($S54,'(種目・作業用)'!$A$2:$D$7,4,FALSE))</f>
        <v/>
      </c>
      <c r="W54" s="48" t="str">
        <f t="shared" si="15"/>
        <v/>
      </c>
      <c r="X54" s="3" t="str">
        <f t="shared" si="16"/>
        <v xml:space="preserve"> </v>
      </c>
      <c r="Y54" s="3" t="str">
        <f t="shared" si="17"/>
        <v/>
      </c>
      <c r="Z54" s="3" t="str">
        <f t="shared" si="18"/>
        <v/>
      </c>
      <c r="AA54" s="3" t="str">
        <f t="shared" si="19"/>
        <v/>
      </c>
      <c r="AB54" s="49" t="str">
        <f t="shared" si="23"/>
        <v/>
      </c>
      <c r="AC54" s="3" t="str">
        <f t="shared" si="20"/>
        <v/>
      </c>
      <c r="AD54" s="3" t="str">
        <f t="shared" si="9"/>
        <v/>
      </c>
      <c r="AE54" s="3"/>
      <c r="AF54" s="3" t="str">
        <f t="shared" si="21"/>
        <v/>
      </c>
      <c r="AG54" s="3" t="s">
        <v>528</v>
      </c>
      <c r="AH54" s="1"/>
      <c r="AI54" s="1" t="str">
        <f t="shared" si="22"/>
        <v>　</v>
      </c>
    </row>
    <row r="55" spans="1:35" ht="22.5" customHeight="1">
      <c r="A55" s="20">
        <v>34</v>
      </c>
      <c r="B55" s="4"/>
      <c r="C55" s="4"/>
      <c r="D55" s="4"/>
      <c r="E55" s="4"/>
      <c r="F55" s="4"/>
      <c r="G55" s="125"/>
      <c r="H55" s="126"/>
      <c r="I55" s="116"/>
      <c r="J55" s="117"/>
      <c r="K55" s="117"/>
      <c r="L55" s="117"/>
      <c r="M55" s="118"/>
      <c r="N55" s="5"/>
      <c r="R55" s="3" t="str">
        <f t="shared" si="13"/>
        <v/>
      </c>
      <c r="S55" s="46" t="str">
        <f t="shared" si="14"/>
        <v/>
      </c>
      <c r="T55" s="47" t="str">
        <f>IF($S55="","",VLOOKUP($S55,'(種目・作業用)'!$A$2:$D$7,2,FALSE))</f>
        <v/>
      </c>
      <c r="U55" s="47" t="str">
        <f>IF($S55="","",VLOOKUP($S55,'(種目・作業用)'!$A$2:$D$7,3,FALSE))</f>
        <v/>
      </c>
      <c r="V55" s="47" t="str">
        <f>IF($S55="","",VLOOKUP($S55,'(種目・作業用)'!$A$2:$D$7,4,FALSE))</f>
        <v/>
      </c>
      <c r="W55" s="48" t="str">
        <f t="shared" si="15"/>
        <v/>
      </c>
      <c r="X55" s="3" t="str">
        <f t="shared" si="16"/>
        <v xml:space="preserve"> </v>
      </c>
      <c r="Y55" s="3" t="str">
        <f t="shared" si="17"/>
        <v/>
      </c>
      <c r="Z55" s="3" t="str">
        <f t="shared" si="18"/>
        <v/>
      </c>
      <c r="AA55" s="3" t="str">
        <f t="shared" si="19"/>
        <v/>
      </c>
      <c r="AB55" s="49" t="str">
        <f t="shared" si="23"/>
        <v/>
      </c>
      <c r="AC55" s="3" t="str">
        <f t="shared" si="20"/>
        <v/>
      </c>
      <c r="AD55" s="3" t="str">
        <f t="shared" si="9"/>
        <v/>
      </c>
      <c r="AE55" s="3"/>
      <c r="AF55" s="3" t="str">
        <f t="shared" si="21"/>
        <v/>
      </c>
      <c r="AG55" s="3" t="s">
        <v>528</v>
      </c>
      <c r="AH55" s="1"/>
      <c r="AI55" s="1" t="str">
        <f t="shared" si="22"/>
        <v>　</v>
      </c>
    </row>
    <row r="56" spans="1:35" ht="22.5" customHeight="1">
      <c r="A56" s="20">
        <v>35</v>
      </c>
      <c r="B56" s="4"/>
      <c r="C56" s="4"/>
      <c r="D56" s="4"/>
      <c r="E56" s="4"/>
      <c r="F56" s="4"/>
      <c r="G56" s="125"/>
      <c r="H56" s="126"/>
      <c r="I56" s="116"/>
      <c r="J56" s="117"/>
      <c r="K56" s="117"/>
      <c r="L56" s="117"/>
      <c r="M56" s="118"/>
      <c r="N56" s="5"/>
      <c r="R56" s="3" t="str">
        <f t="shared" si="13"/>
        <v/>
      </c>
      <c r="S56" s="46" t="str">
        <f t="shared" si="14"/>
        <v/>
      </c>
      <c r="T56" s="47" t="str">
        <f>IF($S56="","",VLOOKUP($S56,'(種目・作業用)'!$A$2:$D$7,2,FALSE))</f>
        <v/>
      </c>
      <c r="U56" s="47" t="str">
        <f>IF($S56="","",VLOOKUP($S56,'(種目・作業用)'!$A$2:$D$7,3,FALSE))</f>
        <v/>
      </c>
      <c r="V56" s="47" t="str">
        <f>IF($S56="","",VLOOKUP($S56,'(種目・作業用)'!$A$2:$D$7,4,FALSE))</f>
        <v/>
      </c>
      <c r="W56" s="48" t="str">
        <f t="shared" si="15"/>
        <v/>
      </c>
      <c r="X56" s="3" t="str">
        <f t="shared" si="16"/>
        <v xml:space="preserve"> </v>
      </c>
      <c r="Y56" s="3" t="str">
        <f t="shared" si="17"/>
        <v/>
      </c>
      <c r="Z56" s="3" t="str">
        <f t="shared" si="18"/>
        <v/>
      </c>
      <c r="AA56" s="3" t="str">
        <f t="shared" si="19"/>
        <v/>
      </c>
      <c r="AB56" s="49" t="str">
        <f t="shared" si="23"/>
        <v/>
      </c>
      <c r="AC56" s="3" t="str">
        <f t="shared" si="20"/>
        <v/>
      </c>
      <c r="AD56" s="3" t="str">
        <f t="shared" si="9"/>
        <v/>
      </c>
      <c r="AE56" s="3"/>
      <c r="AF56" s="3" t="str">
        <f t="shared" si="21"/>
        <v/>
      </c>
      <c r="AG56" s="3" t="s">
        <v>528</v>
      </c>
      <c r="AH56" s="1"/>
      <c r="AI56" s="1" t="str">
        <f t="shared" si="22"/>
        <v>　</v>
      </c>
    </row>
    <row r="57" spans="1:35" ht="22.5" customHeight="1">
      <c r="A57" s="20">
        <v>36</v>
      </c>
      <c r="B57" s="4"/>
      <c r="C57" s="4"/>
      <c r="D57" s="4"/>
      <c r="E57" s="4"/>
      <c r="F57" s="4"/>
      <c r="G57" s="125"/>
      <c r="H57" s="126"/>
      <c r="I57" s="116"/>
      <c r="J57" s="117"/>
      <c r="K57" s="117"/>
      <c r="L57" s="117"/>
      <c r="M57" s="118"/>
      <c r="N57" s="5"/>
      <c r="R57" s="3" t="str">
        <f t="shared" si="13"/>
        <v/>
      </c>
      <c r="S57" s="46" t="str">
        <f t="shared" si="14"/>
        <v/>
      </c>
      <c r="T57" s="47" t="str">
        <f>IF($S57="","",VLOOKUP($S57,'(種目・作業用)'!$A$2:$D$7,2,FALSE))</f>
        <v/>
      </c>
      <c r="U57" s="47" t="str">
        <f>IF($S57="","",VLOOKUP($S57,'(種目・作業用)'!$A$2:$D$7,3,FALSE))</f>
        <v/>
      </c>
      <c r="V57" s="47" t="str">
        <f>IF($S57="","",VLOOKUP($S57,'(種目・作業用)'!$A$2:$D$7,4,FALSE))</f>
        <v/>
      </c>
      <c r="W57" s="48" t="str">
        <f t="shared" si="15"/>
        <v/>
      </c>
      <c r="X57" s="3" t="str">
        <f t="shared" si="16"/>
        <v xml:space="preserve"> </v>
      </c>
      <c r="Y57" s="3" t="str">
        <f t="shared" si="17"/>
        <v/>
      </c>
      <c r="Z57" s="3" t="str">
        <f t="shared" si="18"/>
        <v/>
      </c>
      <c r="AA57" s="3" t="str">
        <f t="shared" si="19"/>
        <v/>
      </c>
      <c r="AB57" s="49" t="str">
        <f t="shared" si="23"/>
        <v/>
      </c>
      <c r="AC57" s="3" t="str">
        <f t="shared" si="20"/>
        <v/>
      </c>
      <c r="AD57" s="3" t="str">
        <f t="shared" si="9"/>
        <v/>
      </c>
      <c r="AE57" s="3"/>
      <c r="AF57" s="3" t="str">
        <f t="shared" si="21"/>
        <v/>
      </c>
      <c r="AG57" s="3" t="s">
        <v>528</v>
      </c>
      <c r="AH57" s="1"/>
      <c r="AI57" s="1" t="str">
        <f t="shared" si="22"/>
        <v>　</v>
      </c>
    </row>
    <row r="58" spans="1:35" ht="22.5" customHeight="1">
      <c r="A58" s="20">
        <v>37</v>
      </c>
      <c r="B58" s="4"/>
      <c r="C58" s="4"/>
      <c r="D58" s="4"/>
      <c r="E58" s="4"/>
      <c r="F58" s="4"/>
      <c r="G58" s="125"/>
      <c r="H58" s="126"/>
      <c r="I58" s="116"/>
      <c r="J58" s="117"/>
      <c r="K58" s="117"/>
      <c r="L58" s="117"/>
      <c r="M58" s="118"/>
      <c r="N58" s="5"/>
      <c r="R58" s="3" t="str">
        <f t="shared" si="13"/>
        <v/>
      </c>
      <c r="S58" s="46" t="str">
        <f t="shared" si="14"/>
        <v/>
      </c>
      <c r="T58" s="47" t="str">
        <f>IF($S58="","",VLOOKUP($S58,'(種目・作業用)'!$A$2:$D$7,2,FALSE))</f>
        <v/>
      </c>
      <c r="U58" s="47" t="str">
        <f>IF($S58="","",VLOOKUP($S58,'(種目・作業用)'!$A$2:$D$7,3,FALSE))</f>
        <v/>
      </c>
      <c r="V58" s="47" t="str">
        <f>IF($S58="","",VLOOKUP($S58,'(種目・作業用)'!$A$2:$D$7,4,FALSE))</f>
        <v/>
      </c>
      <c r="W58" s="48" t="str">
        <f t="shared" si="15"/>
        <v/>
      </c>
      <c r="X58" s="3" t="str">
        <f t="shared" si="16"/>
        <v xml:space="preserve"> </v>
      </c>
      <c r="Y58" s="3" t="str">
        <f t="shared" si="17"/>
        <v/>
      </c>
      <c r="Z58" s="3" t="str">
        <f t="shared" si="18"/>
        <v/>
      </c>
      <c r="AA58" s="3" t="str">
        <f t="shared" si="19"/>
        <v/>
      </c>
      <c r="AB58" s="49" t="str">
        <f t="shared" si="23"/>
        <v/>
      </c>
      <c r="AC58" s="3" t="str">
        <f t="shared" si="20"/>
        <v/>
      </c>
      <c r="AD58" s="3" t="str">
        <f t="shared" si="9"/>
        <v/>
      </c>
      <c r="AE58" s="3"/>
      <c r="AF58" s="3" t="str">
        <f t="shared" si="21"/>
        <v/>
      </c>
      <c r="AG58" s="3" t="s">
        <v>528</v>
      </c>
      <c r="AH58" s="1"/>
      <c r="AI58" s="1" t="str">
        <f t="shared" si="22"/>
        <v>　</v>
      </c>
    </row>
    <row r="59" spans="1:35" ht="22.5" customHeight="1">
      <c r="A59" s="20">
        <v>38</v>
      </c>
      <c r="B59" s="4"/>
      <c r="C59" s="4"/>
      <c r="D59" s="4"/>
      <c r="E59" s="4"/>
      <c r="F59" s="4"/>
      <c r="G59" s="125"/>
      <c r="H59" s="126"/>
      <c r="I59" s="116"/>
      <c r="J59" s="117"/>
      <c r="K59" s="117"/>
      <c r="L59" s="117"/>
      <c r="M59" s="118"/>
      <c r="N59" s="5"/>
      <c r="R59" s="3" t="str">
        <f t="shared" si="13"/>
        <v/>
      </c>
      <c r="S59" s="46" t="str">
        <f t="shared" si="14"/>
        <v/>
      </c>
      <c r="T59" s="47" t="str">
        <f>IF($S59="","",VLOOKUP($S59,'(種目・作業用)'!$A$2:$D$7,2,FALSE))</f>
        <v/>
      </c>
      <c r="U59" s="47" t="str">
        <f>IF($S59="","",VLOOKUP($S59,'(種目・作業用)'!$A$2:$D$7,3,FALSE))</f>
        <v/>
      </c>
      <c r="V59" s="47" t="str">
        <f>IF($S59="","",VLOOKUP($S59,'(種目・作業用)'!$A$2:$D$7,4,FALSE))</f>
        <v/>
      </c>
      <c r="W59" s="48" t="str">
        <f t="shared" si="15"/>
        <v/>
      </c>
      <c r="X59" s="3" t="str">
        <f t="shared" si="16"/>
        <v xml:space="preserve"> </v>
      </c>
      <c r="Y59" s="3" t="str">
        <f t="shared" si="17"/>
        <v/>
      </c>
      <c r="Z59" s="3" t="str">
        <f t="shared" si="18"/>
        <v/>
      </c>
      <c r="AA59" s="3" t="str">
        <f t="shared" si="19"/>
        <v/>
      </c>
      <c r="AB59" s="49" t="str">
        <f t="shared" si="23"/>
        <v/>
      </c>
      <c r="AC59" s="3" t="str">
        <f t="shared" si="20"/>
        <v/>
      </c>
      <c r="AD59" s="3" t="str">
        <f t="shared" si="9"/>
        <v/>
      </c>
      <c r="AE59" s="3"/>
      <c r="AF59" s="3" t="str">
        <f t="shared" si="21"/>
        <v/>
      </c>
      <c r="AG59" s="3" t="s">
        <v>528</v>
      </c>
      <c r="AH59" s="1"/>
      <c r="AI59" s="1" t="str">
        <f t="shared" si="22"/>
        <v>　</v>
      </c>
    </row>
    <row r="60" spans="1:35" ht="22.5" customHeight="1">
      <c r="A60" s="20">
        <v>39</v>
      </c>
      <c r="B60" s="4"/>
      <c r="C60" s="4"/>
      <c r="D60" s="4"/>
      <c r="E60" s="4"/>
      <c r="F60" s="4"/>
      <c r="G60" s="125"/>
      <c r="H60" s="126"/>
      <c r="I60" s="116"/>
      <c r="J60" s="117"/>
      <c r="K60" s="117"/>
      <c r="L60" s="117"/>
      <c r="M60" s="118"/>
      <c r="N60" s="5"/>
      <c r="R60" s="3" t="str">
        <f t="shared" si="13"/>
        <v/>
      </c>
      <c r="S60" s="46" t="str">
        <f t="shared" si="14"/>
        <v/>
      </c>
      <c r="T60" s="47" t="str">
        <f>IF($S60="","",VLOOKUP($S60,'(種目・作業用)'!$A$2:$D$7,2,FALSE))</f>
        <v/>
      </c>
      <c r="U60" s="47" t="str">
        <f>IF($S60="","",VLOOKUP($S60,'(種目・作業用)'!$A$2:$D$7,3,FALSE))</f>
        <v/>
      </c>
      <c r="V60" s="47" t="str">
        <f>IF($S60="","",VLOOKUP($S60,'(種目・作業用)'!$A$2:$D$7,4,FALSE))</f>
        <v/>
      </c>
      <c r="W60" s="48" t="str">
        <f t="shared" si="15"/>
        <v/>
      </c>
      <c r="X60" s="3" t="str">
        <f t="shared" si="16"/>
        <v xml:space="preserve"> </v>
      </c>
      <c r="Y60" s="3" t="str">
        <f t="shared" si="17"/>
        <v/>
      </c>
      <c r="Z60" s="3" t="str">
        <f t="shared" si="18"/>
        <v/>
      </c>
      <c r="AA60" s="3" t="str">
        <f t="shared" si="19"/>
        <v/>
      </c>
      <c r="AB60" s="49" t="str">
        <f t="shared" si="23"/>
        <v/>
      </c>
      <c r="AC60" s="3" t="str">
        <f t="shared" si="20"/>
        <v/>
      </c>
      <c r="AD60" s="3" t="str">
        <f t="shared" si="9"/>
        <v/>
      </c>
      <c r="AE60" s="3"/>
      <c r="AF60" s="3" t="str">
        <f t="shared" si="21"/>
        <v/>
      </c>
      <c r="AG60" s="3" t="s">
        <v>528</v>
      </c>
      <c r="AH60" s="1"/>
      <c r="AI60" s="1" t="str">
        <f t="shared" si="22"/>
        <v>　</v>
      </c>
    </row>
    <row r="61" spans="1:35" ht="22.5" customHeight="1">
      <c r="A61" s="20">
        <v>40</v>
      </c>
      <c r="B61" s="4"/>
      <c r="C61" s="4"/>
      <c r="D61" s="4"/>
      <c r="E61" s="4"/>
      <c r="F61" s="4"/>
      <c r="G61" s="125"/>
      <c r="H61" s="126"/>
      <c r="I61" s="116"/>
      <c r="J61" s="117"/>
      <c r="K61" s="117"/>
      <c r="L61" s="117"/>
      <c r="M61" s="118"/>
      <c r="N61" s="5"/>
      <c r="R61" s="3" t="str">
        <f t="shared" si="13"/>
        <v/>
      </c>
      <c r="S61" s="46" t="str">
        <f t="shared" si="14"/>
        <v/>
      </c>
      <c r="T61" s="47" t="str">
        <f>IF($S61="","",VLOOKUP($S61,'(種目・作業用)'!$A$2:$D$7,2,FALSE))</f>
        <v/>
      </c>
      <c r="U61" s="47" t="str">
        <f>IF($S61="","",VLOOKUP($S61,'(種目・作業用)'!$A$2:$D$7,3,FALSE))</f>
        <v/>
      </c>
      <c r="V61" s="47" t="str">
        <f>IF($S61="","",VLOOKUP($S61,'(種目・作業用)'!$A$2:$D$7,4,FALSE))</f>
        <v/>
      </c>
      <c r="W61" s="48" t="str">
        <f t="shared" si="15"/>
        <v/>
      </c>
      <c r="X61" s="3" t="str">
        <f t="shared" si="16"/>
        <v xml:space="preserve"> </v>
      </c>
      <c r="Y61" s="3" t="str">
        <f t="shared" si="17"/>
        <v/>
      </c>
      <c r="Z61" s="3" t="str">
        <f t="shared" si="18"/>
        <v/>
      </c>
      <c r="AA61" s="3" t="str">
        <f t="shared" si="19"/>
        <v/>
      </c>
      <c r="AB61" s="49" t="str">
        <f t="shared" si="23"/>
        <v/>
      </c>
      <c r="AC61" s="3" t="str">
        <f t="shared" si="20"/>
        <v/>
      </c>
      <c r="AD61" s="3" t="str">
        <f t="shared" si="9"/>
        <v/>
      </c>
      <c r="AE61" s="3"/>
      <c r="AF61" s="3" t="str">
        <f t="shared" si="21"/>
        <v/>
      </c>
      <c r="AG61" s="3" t="s">
        <v>528</v>
      </c>
      <c r="AH61" s="1"/>
      <c r="AI61" s="1" t="str">
        <f t="shared" si="22"/>
        <v>　</v>
      </c>
    </row>
    <row r="62" spans="1:35" ht="22.5" customHeight="1">
      <c r="A62" s="20">
        <v>41</v>
      </c>
      <c r="B62" s="4"/>
      <c r="C62" s="4"/>
      <c r="D62" s="4"/>
      <c r="E62" s="4"/>
      <c r="F62" s="4"/>
      <c r="G62" s="125"/>
      <c r="H62" s="126"/>
      <c r="I62" s="116"/>
      <c r="J62" s="117"/>
      <c r="K62" s="117"/>
      <c r="L62" s="117"/>
      <c r="M62" s="118"/>
      <c r="N62" s="5"/>
      <c r="R62" s="3" t="str">
        <f t="shared" si="13"/>
        <v/>
      </c>
      <c r="S62" s="46" t="str">
        <f t="shared" si="14"/>
        <v/>
      </c>
      <c r="T62" s="47" t="str">
        <f>IF($S62="","",VLOOKUP($S62,'(種目・作業用)'!$A$2:$D$7,2,FALSE))</f>
        <v/>
      </c>
      <c r="U62" s="47" t="str">
        <f>IF($S62="","",VLOOKUP($S62,'(種目・作業用)'!$A$2:$D$7,3,FALSE))</f>
        <v/>
      </c>
      <c r="V62" s="47" t="str">
        <f>IF($S62="","",VLOOKUP($S62,'(種目・作業用)'!$A$2:$D$7,4,FALSE))</f>
        <v/>
      </c>
      <c r="W62" s="48" t="str">
        <f t="shared" si="15"/>
        <v/>
      </c>
      <c r="X62" s="3" t="str">
        <f t="shared" si="16"/>
        <v xml:space="preserve"> </v>
      </c>
      <c r="Y62" s="3" t="str">
        <f t="shared" si="17"/>
        <v/>
      </c>
      <c r="Z62" s="3" t="str">
        <f t="shared" si="18"/>
        <v/>
      </c>
      <c r="AA62" s="3" t="str">
        <f t="shared" si="19"/>
        <v/>
      </c>
      <c r="AB62" s="49" t="str">
        <f t="shared" si="23"/>
        <v/>
      </c>
      <c r="AC62" s="3" t="str">
        <f t="shared" si="20"/>
        <v/>
      </c>
      <c r="AD62" s="3" t="str">
        <f t="shared" si="9"/>
        <v/>
      </c>
      <c r="AE62" s="3"/>
      <c r="AF62" s="3" t="str">
        <f t="shared" si="21"/>
        <v/>
      </c>
      <c r="AG62" s="3" t="s">
        <v>528</v>
      </c>
      <c r="AH62" s="1"/>
      <c r="AI62" s="1" t="str">
        <f t="shared" si="22"/>
        <v>　</v>
      </c>
    </row>
    <row r="63" spans="1:35" ht="22.5" customHeight="1">
      <c r="A63" s="20">
        <v>42</v>
      </c>
      <c r="B63" s="4"/>
      <c r="C63" s="4"/>
      <c r="D63" s="4"/>
      <c r="E63" s="4"/>
      <c r="F63" s="4"/>
      <c r="G63" s="125"/>
      <c r="H63" s="126"/>
      <c r="I63" s="116"/>
      <c r="J63" s="117"/>
      <c r="K63" s="117"/>
      <c r="L63" s="117"/>
      <c r="M63" s="118"/>
      <c r="N63" s="5"/>
      <c r="R63" s="3" t="str">
        <f t="shared" si="13"/>
        <v/>
      </c>
      <c r="S63" s="46" t="str">
        <f t="shared" si="14"/>
        <v/>
      </c>
      <c r="T63" s="47" t="str">
        <f>IF($S63="","",VLOOKUP($S63,'(種目・作業用)'!$A$2:$D$7,2,FALSE))</f>
        <v/>
      </c>
      <c r="U63" s="47" t="str">
        <f>IF($S63="","",VLOOKUP($S63,'(種目・作業用)'!$A$2:$D$7,3,FALSE))</f>
        <v/>
      </c>
      <c r="V63" s="47" t="str">
        <f>IF($S63="","",VLOOKUP($S63,'(種目・作業用)'!$A$2:$D$7,4,FALSE))</f>
        <v/>
      </c>
      <c r="W63" s="48" t="str">
        <f t="shared" si="15"/>
        <v/>
      </c>
      <c r="X63" s="3" t="str">
        <f t="shared" si="16"/>
        <v xml:space="preserve"> </v>
      </c>
      <c r="Y63" s="3" t="str">
        <f t="shared" si="17"/>
        <v/>
      </c>
      <c r="Z63" s="3" t="str">
        <f t="shared" si="18"/>
        <v/>
      </c>
      <c r="AA63" s="3" t="str">
        <f t="shared" si="19"/>
        <v/>
      </c>
      <c r="AB63" s="49" t="str">
        <f t="shared" si="23"/>
        <v/>
      </c>
      <c r="AC63" s="3" t="str">
        <f t="shared" si="20"/>
        <v/>
      </c>
      <c r="AD63" s="3" t="str">
        <f t="shared" si="9"/>
        <v/>
      </c>
      <c r="AE63" s="3"/>
      <c r="AF63" s="3" t="str">
        <f t="shared" si="21"/>
        <v/>
      </c>
      <c r="AG63" s="3" t="s">
        <v>528</v>
      </c>
      <c r="AH63" s="1"/>
      <c r="AI63" s="1" t="str">
        <f t="shared" si="22"/>
        <v>　</v>
      </c>
    </row>
    <row r="64" spans="1:35" ht="22.5" customHeight="1">
      <c r="A64" s="20">
        <v>43</v>
      </c>
      <c r="B64" s="4"/>
      <c r="C64" s="4"/>
      <c r="D64" s="4"/>
      <c r="E64" s="4"/>
      <c r="F64" s="4"/>
      <c r="G64" s="125"/>
      <c r="H64" s="126"/>
      <c r="I64" s="116"/>
      <c r="J64" s="117"/>
      <c r="K64" s="117"/>
      <c r="L64" s="117"/>
      <c r="M64" s="118"/>
      <c r="N64" s="5"/>
      <c r="R64" s="3" t="str">
        <f t="shared" si="13"/>
        <v/>
      </c>
      <c r="S64" s="46" t="str">
        <f t="shared" si="14"/>
        <v/>
      </c>
      <c r="T64" s="47" t="str">
        <f>IF($S64="","",VLOOKUP($S64,'(種目・作業用)'!$A$2:$D$7,2,FALSE))</f>
        <v/>
      </c>
      <c r="U64" s="47" t="str">
        <f>IF($S64="","",VLOOKUP($S64,'(種目・作業用)'!$A$2:$D$7,3,FALSE))</f>
        <v/>
      </c>
      <c r="V64" s="47" t="str">
        <f>IF($S64="","",VLOOKUP($S64,'(種目・作業用)'!$A$2:$D$7,4,FALSE))</f>
        <v/>
      </c>
      <c r="W64" s="48" t="str">
        <f t="shared" si="15"/>
        <v/>
      </c>
      <c r="X64" s="3" t="str">
        <f t="shared" si="16"/>
        <v xml:space="preserve"> </v>
      </c>
      <c r="Y64" s="3" t="str">
        <f t="shared" si="17"/>
        <v/>
      </c>
      <c r="Z64" s="3" t="str">
        <f t="shared" si="18"/>
        <v/>
      </c>
      <c r="AA64" s="3" t="str">
        <f t="shared" si="19"/>
        <v/>
      </c>
      <c r="AB64" s="49" t="str">
        <f t="shared" si="23"/>
        <v/>
      </c>
      <c r="AC64" s="3" t="str">
        <f t="shared" si="20"/>
        <v/>
      </c>
      <c r="AD64" s="3" t="str">
        <f t="shared" si="9"/>
        <v/>
      </c>
      <c r="AE64" s="3"/>
      <c r="AF64" s="3" t="str">
        <f t="shared" si="21"/>
        <v/>
      </c>
      <c r="AG64" s="3" t="s">
        <v>528</v>
      </c>
      <c r="AH64" s="1"/>
      <c r="AI64" s="1" t="str">
        <f t="shared" si="22"/>
        <v>　</v>
      </c>
    </row>
    <row r="65" spans="1:35" ht="22.5" customHeight="1">
      <c r="A65" s="20">
        <v>44</v>
      </c>
      <c r="B65" s="4"/>
      <c r="C65" s="4"/>
      <c r="D65" s="4"/>
      <c r="E65" s="4"/>
      <c r="F65" s="4"/>
      <c r="G65" s="125"/>
      <c r="H65" s="126"/>
      <c r="I65" s="116"/>
      <c r="J65" s="117"/>
      <c r="K65" s="117"/>
      <c r="L65" s="117"/>
      <c r="M65" s="118"/>
      <c r="N65" s="5"/>
      <c r="R65" s="3" t="str">
        <f t="shared" si="13"/>
        <v/>
      </c>
      <c r="S65" s="46" t="str">
        <f t="shared" si="14"/>
        <v/>
      </c>
      <c r="T65" s="47" t="str">
        <f>IF($S65="","",VLOOKUP($S65,'(種目・作業用)'!$A$2:$D$7,2,FALSE))</f>
        <v/>
      </c>
      <c r="U65" s="47" t="str">
        <f>IF($S65="","",VLOOKUP($S65,'(種目・作業用)'!$A$2:$D$7,3,FALSE))</f>
        <v/>
      </c>
      <c r="V65" s="47" t="str">
        <f>IF($S65="","",VLOOKUP($S65,'(種目・作業用)'!$A$2:$D$7,4,FALSE))</f>
        <v/>
      </c>
      <c r="W65" s="48" t="str">
        <f t="shared" si="15"/>
        <v/>
      </c>
      <c r="X65" s="3" t="str">
        <f t="shared" si="16"/>
        <v xml:space="preserve"> </v>
      </c>
      <c r="Y65" s="3" t="str">
        <f t="shared" si="17"/>
        <v/>
      </c>
      <c r="Z65" s="3" t="str">
        <f t="shared" si="18"/>
        <v/>
      </c>
      <c r="AA65" s="3" t="str">
        <f t="shared" si="19"/>
        <v/>
      </c>
      <c r="AB65" s="49" t="str">
        <f t="shared" si="23"/>
        <v/>
      </c>
      <c r="AC65" s="3" t="str">
        <f t="shared" si="20"/>
        <v/>
      </c>
      <c r="AD65" s="3" t="str">
        <f t="shared" si="9"/>
        <v/>
      </c>
      <c r="AE65" s="3"/>
      <c r="AF65" s="3" t="str">
        <f t="shared" si="21"/>
        <v/>
      </c>
      <c r="AG65" s="3" t="s">
        <v>528</v>
      </c>
      <c r="AH65" s="1"/>
      <c r="AI65" s="1" t="str">
        <f t="shared" si="22"/>
        <v>　</v>
      </c>
    </row>
    <row r="66" spans="1:35" ht="22.5" customHeight="1">
      <c r="A66" s="20">
        <v>45</v>
      </c>
      <c r="B66" s="4"/>
      <c r="C66" s="4"/>
      <c r="D66" s="4"/>
      <c r="E66" s="4"/>
      <c r="F66" s="4"/>
      <c r="G66" s="125"/>
      <c r="H66" s="126"/>
      <c r="I66" s="116"/>
      <c r="J66" s="117"/>
      <c r="K66" s="117"/>
      <c r="L66" s="117"/>
      <c r="M66" s="118"/>
      <c r="N66" s="5"/>
      <c r="R66" s="3" t="str">
        <f t="shared" si="13"/>
        <v/>
      </c>
      <c r="S66" s="46" t="str">
        <f t="shared" si="14"/>
        <v/>
      </c>
      <c r="T66" s="47" t="str">
        <f>IF($S66="","",VLOOKUP($S66,'(種目・作業用)'!$A$2:$D$7,2,FALSE))</f>
        <v/>
      </c>
      <c r="U66" s="47" t="str">
        <f>IF($S66="","",VLOOKUP($S66,'(種目・作業用)'!$A$2:$D$7,3,FALSE))</f>
        <v/>
      </c>
      <c r="V66" s="47" t="str">
        <f>IF($S66="","",VLOOKUP($S66,'(種目・作業用)'!$A$2:$D$7,4,FALSE))</f>
        <v/>
      </c>
      <c r="W66" s="48" t="str">
        <f t="shared" si="15"/>
        <v/>
      </c>
      <c r="X66" s="3" t="str">
        <f t="shared" si="16"/>
        <v xml:space="preserve"> </v>
      </c>
      <c r="Y66" s="3" t="str">
        <f t="shared" si="17"/>
        <v/>
      </c>
      <c r="Z66" s="3" t="str">
        <f t="shared" si="18"/>
        <v/>
      </c>
      <c r="AA66" s="3" t="str">
        <f t="shared" si="19"/>
        <v/>
      </c>
      <c r="AB66" s="49" t="str">
        <f t="shared" si="23"/>
        <v/>
      </c>
      <c r="AC66" s="3" t="str">
        <f t="shared" si="20"/>
        <v/>
      </c>
      <c r="AD66" s="3" t="str">
        <f t="shared" si="9"/>
        <v/>
      </c>
      <c r="AE66" s="3"/>
      <c r="AF66" s="3" t="str">
        <f t="shared" si="21"/>
        <v/>
      </c>
      <c r="AG66" s="3" t="s">
        <v>528</v>
      </c>
      <c r="AH66" s="1"/>
      <c r="AI66" s="1" t="str">
        <f t="shared" si="22"/>
        <v>　</v>
      </c>
    </row>
    <row r="67" spans="1:35" ht="22.5" customHeight="1">
      <c r="A67" s="20">
        <v>46</v>
      </c>
      <c r="B67" s="4"/>
      <c r="C67" s="4"/>
      <c r="D67" s="4"/>
      <c r="E67" s="4"/>
      <c r="F67" s="4"/>
      <c r="G67" s="125"/>
      <c r="H67" s="126"/>
      <c r="I67" s="116"/>
      <c r="J67" s="117"/>
      <c r="K67" s="117"/>
      <c r="L67" s="117"/>
      <c r="M67" s="118"/>
      <c r="N67" s="5"/>
      <c r="R67" s="3" t="str">
        <f t="shared" si="13"/>
        <v/>
      </c>
      <c r="S67" s="46" t="str">
        <f t="shared" si="14"/>
        <v/>
      </c>
      <c r="T67" s="47" t="str">
        <f>IF($S67="","",VLOOKUP($S67,'(種目・作業用)'!$A$2:$D$7,2,FALSE))</f>
        <v/>
      </c>
      <c r="U67" s="47" t="str">
        <f>IF($S67="","",VLOOKUP($S67,'(種目・作業用)'!$A$2:$D$7,3,FALSE))</f>
        <v/>
      </c>
      <c r="V67" s="47" t="str">
        <f>IF($S67="","",VLOOKUP($S67,'(種目・作業用)'!$A$2:$D$7,4,FALSE))</f>
        <v/>
      </c>
      <c r="W67" s="48" t="str">
        <f t="shared" si="15"/>
        <v/>
      </c>
      <c r="X67" s="3" t="str">
        <f t="shared" si="16"/>
        <v xml:space="preserve"> </v>
      </c>
      <c r="Y67" s="3" t="str">
        <f t="shared" si="17"/>
        <v/>
      </c>
      <c r="Z67" s="3" t="str">
        <f t="shared" si="18"/>
        <v/>
      </c>
      <c r="AA67" s="3" t="str">
        <f t="shared" si="19"/>
        <v/>
      </c>
      <c r="AB67" s="49" t="str">
        <f t="shared" si="23"/>
        <v/>
      </c>
      <c r="AC67" s="3" t="str">
        <f t="shared" si="20"/>
        <v/>
      </c>
      <c r="AD67" s="3" t="str">
        <f t="shared" si="9"/>
        <v/>
      </c>
      <c r="AE67" s="3"/>
      <c r="AF67" s="3" t="str">
        <f t="shared" si="21"/>
        <v/>
      </c>
      <c r="AG67" s="3" t="s">
        <v>528</v>
      </c>
      <c r="AH67" s="1"/>
      <c r="AI67" s="1" t="str">
        <f t="shared" si="22"/>
        <v>　</v>
      </c>
    </row>
    <row r="68" spans="1:35" ht="22.5" customHeight="1">
      <c r="A68" s="20">
        <v>47</v>
      </c>
      <c r="B68" s="4"/>
      <c r="C68" s="4"/>
      <c r="D68" s="4"/>
      <c r="E68" s="4"/>
      <c r="F68" s="4"/>
      <c r="G68" s="125"/>
      <c r="H68" s="126"/>
      <c r="I68" s="116"/>
      <c r="J68" s="117"/>
      <c r="K68" s="117"/>
      <c r="L68" s="117"/>
      <c r="M68" s="118"/>
      <c r="N68" s="5"/>
      <c r="R68" s="3" t="str">
        <f t="shared" si="13"/>
        <v/>
      </c>
      <c r="S68" s="46" t="str">
        <f t="shared" si="14"/>
        <v/>
      </c>
      <c r="T68" s="47" t="str">
        <f>IF($S68="","",VLOOKUP($S68,'(種目・作業用)'!$A$2:$D$7,2,FALSE))</f>
        <v/>
      </c>
      <c r="U68" s="47" t="str">
        <f>IF($S68="","",VLOOKUP($S68,'(種目・作業用)'!$A$2:$D$7,3,FALSE))</f>
        <v/>
      </c>
      <c r="V68" s="47" t="str">
        <f>IF($S68="","",VLOOKUP($S68,'(種目・作業用)'!$A$2:$D$7,4,FALSE))</f>
        <v/>
      </c>
      <c r="W68" s="48" t="str">
        <f t="shared" si="15"/>
        <v/>
      </c>
      <c r="X68" s="3" t="str">
        <f t="shared" si="16"/>
        <v xml:space="preserve"> </v>
      </c>
      <c r="Y68" s="3" t="str">
        <f t="shared" si="17"/>
        <v/>
      </c>
      <c r="Z68" s="3" t="str">
        <f t="shared" si="18"/>
        <v/>
      </c>
      <c r="AA68" s="3" t="str">
        <f t="shared" si="19"/>
        <v/>
      </c>
      <c r="AB68" s="49" t="str">
        <f t="shared" si="23"/>
        <v/>
      </c>
      <c r="AC68" s="3" t="str">
        <f t="shared" si="20"/>
        <v/>
      </c>
      <c r="AD68" s="3" t="str">
        <f t="shared" si="9"/>
        <v/>
      </c>
      <c r="AE68" s="3"/>
      <c r="AF68" s="3" t="str">
        <f t="shared" si="21"/>
        <v/>
      </c>
      <c r="AG68" s="3" t="s">
        <v>528</v>
      </c>
      <c r="AH68" s="1"/>
      <c r="AI68" s="1" t="str">
        <f t="shared" si="22"/>
        <v>　</v>
      </c>
    </row>
    <row r="69" spans="1:35" ht="22.5" customHeight="1">
      <c r="A69" s="20">
        <v>48</v>
      </c>
      <c r="B69" s="4"/>
      <c r="C69" s="4"/>
      <c r="D69" s="4"/>
      <c r="E69" s="4"/>
      <c r="F69" s="4"/>
      <c r="G69" s="125"/>
      <c r="H69" s="126"/>
      <c r="I69" s="116"/>
      <c r="J69" s="117"/>
      <c r="K69" s="117"/>
      <c r="L69" s="117"/>
      <c r="M69" s="118"/>
      <c r="N69" s="5"/>
      <c r="R69" s="3" t="str">
        <f t="shared" si="13"/>
        <v/>
      </c>
      <c r="S69" s="46" t="str">
        <f t="shared" si="14"/>
        <v/>
      </c>
      <c r="T69" s="47" t="str">
        <f>IF($S69="","",VLOOKUP($S69,'(種目・作業用)'!$A$2:$D$7,2,FALSE))</f>
        <v/>
      </c>
      <c r="U69" s="47" t="str">
        <f>IF($S69="","",VLOOKUP($S69,'(種目・作業用)'!$A$2:$D$7,3,FALSE))</f>
        <v/>
      </c>
      <c r="V69" s="47" t="str">
        <f>IF($S69="","",VLOOKUP($S69,'(種目・作業用)'!$A$2:$D$7,4,FALSE))</f>
        <v/>
      </c>
      <c r="W69" s="48" t="str">
        <f t="shared" si="15"/>
        <v/>
      </c>
      <c r="X69" s="3" t="str">
        <f t="shared" si="16"/>
        <v xml:space="preserve"> </v>
      </c>
      <c r="Y69" s="3" t="str">
        <f t="shared" si="17"/>
        <v/>
      </c>
      <c r="Z69" s="3" t="str">
        <f t="shared" si="18"/>
        <v/>
      </c>
      <c r="AA69" s="3" t="str">
        <f t="shared" si="19"/>
        <v/>
      </c>
      <c r="AB69" s="49" t="str">
        <f t="shared" si="23"/>
        <v/>
      </c>
      <c r="AC69" s="3" t="str">
        <f t="shared" si="20"/>
        <v/>
      </c>
      <c r="AD69" s="3" t="str">
        <f t="shared" si="9"/>
        <v/>
      </c>
      <c r="AE69" s="3"/>
      <c r="AF69" s="3" t="str">
        <f t="shared" si="21"/>
        <v/>
      </c>
      <c r="AG69" s="3" t="s">
        <v>528</v>
      </c>
      <c r="AH69" s="1"/>
      <c r="AI69" s="1" t="str">
        <f t="shared" si="22"/>
        <v>　</v>
      </c>
    </row>
    <row r="70" spans="1:35" ht="22.5" customHeight="1">
      <c r="A70" s="20">
        <v>49</v>
      </c>
      <c r="B70" s="4"/>
      <c r="C70" s="4"/>
      <c r="D70" s="4"/>
      <c r="E70" s="4"/>
      <c r="F70" s="4"/>
      <c r="G70" s="125"/>
      <c r="H70" s="126"/>
      <c r="I70" s="116"/>
      <c r="J70" s="117"/>
      <c r="K70" s="117"/>
      <c r="L70" s="117"/>
      <c r="M70" s="118"/>
      <c r="N70" s="5"/>
      <c r="R70" s="3" t="str">
        <f t="shared" si="13"/>
        <v/>
      </c>
      <c r="S70" s="46" t="str">
        <f t="shared" si="14"/>
        <v/>
      </c>
      <c r="T70" s="47" t="str">
        <f>IF($S70="","",VLOOKUP($S70,'(種目・作業用)'!$A$2:$D$7,2,FALSE))</f>
        <v/>
      </c>
      <c r="U70" s="47" t="str">
        <f>IF($S70="","",VLOOKUP($S70,'(種目・作業用)'!$A$2:$D$7,3,FALSE))</f>
        <v/>
      </c>
      <c r="V70" s="47" t="str">
        <f>IF($S70="","",VLOOKUP($S70,'(種目・作業用)'!$A$2:$D$7,4,FALSE))</f>
        <v/>
      </c>
      <c r="W70" s="48" t="str">
        <f t="shared" si="15"/>
        <v/>
      </c>
      <c r="X70" s="3" t="str">
        <f t="shared" si="16"/>
        <v xml:space="preserve"> </v>
      </c>
      <c r="Y70" s="3" t="str">
        <f t="shared" si="17"/>
        <v/>
      </c>
      <c r="Z70" s="3" t="str">
        <f t="shared" si="18"/>
        <v/>
      </c>
      <c r="AA70" s="3" t="str">
        <f t="shared" si="19"/>
        <v/>
      </c>
      <c r="AB70" s="49" t="str">
        <f t="shared" si="23"/>
        <v/>
      </c>
      <c r="AC70" s="3" t="str">
        <f t="shared" si="20"/>
        <v/>
      </c>
      <c r="AD70" s="3" t="str">
        <f t="shared" si="9"/>
        <v/>
      </c>
      <c r="AE70" s="3"/>
      <c r="AF70" s="3" t="str">
        <f t="shared" si="21"/>
        <v/>
      </c>
      <c r="AG70" s="3" t="s">
        <v>528</v>
      </c>
      <c r="AH70" s="1"/>
      <c r="AI70" s="1" t="str">
        <f t="shared" si="22"/>
        <v>　</v>
      </c>
    </row>
    <row r="71" spans="1:35" ht="22.5" customHeight="1">
      <c r="A71" s="21">
        <v>50</v>
      </c>
      <c r="B71" s="4"/>
      <c r="C71" s="4"/>
      <c r="D71" s="4"/>
      <c r="E71" s="4"/>
      <c r="F71" s="4"/>
      <c r="G71" s="125"/>
      <c r="H71" s="126"/>
      <c r="I71" s="119"/>
      <c r="J71" s="120"/>
      <c r="K71" s="120"/>
      <c r="L71" s="120"/>
      <c r="M71" s="121"/>
      <c r="N71" s="5"/>
      <c r="R71" s="3" t="str">
        <f t="shared" si="13"/>
        <v/>
      </c>
      <c r="S71" s="46" t="str">
        <f t="shared" si="14"/>
        <v/>
      </c>
      <c r="T71" s="47" t="str">
        <f>IF($S71="","",VLOOKUP($S71,'(種目・作業用)'!$A$2:$D$7,2,FALSE))</f>
        <v/>
      </c>
      <c r="U71" s="47" t="str">
        <f>IF($S71="","",VLOOKUP($S71,'(種目・作業用)'!$A$2:$D$7,3,FALSE))</f>
        <v/>
      </c>
      <c r="V71" s="47" t="str">
        <f>IF($S71="","",VLOOKUP($S71,'(種目・作業用)'!$A$2:$D$7,4,FALSE))</f>
        <v/>
      </c>
      <c r="W71" s="48" t="str">
        <f t="shared" si="15"/>
        <v/>
      </c>
      <c r="X71" s="3" t="str">
        <f t="shared" si="16"/>
        <v xml:space="preserve"> </v>
      </c>
      <c r="Y71" s="3" t="str">
        <f t="shared" si="17"/>
        <v/>
      </c>
      <c r="Z71" s="3" t="str">
        <f t="shared" si="18"/>
        <v/>
      </c>
      <c r="AA71" s="3" t="str">
        <f t="shared" si="19"/>
        <v/>
      </c>
      <c r="AB71" s="49" t="str">
        <f t="shared" si="23"/>
        <v/>
      </c>
      <c r="AC71" s="3" t="str">
        <f t="shared" si="20"/>
        <v/>
      </c>
      <c r="AD71" s="3" t="str">
        <f t="shared" si="9"/>
        <v/>
      </c>
      <c r="AE71" s="3"/>
      <c r="AF71" s="3" t="str">
        <f t="shared" si="21"/>
        <v/>
      </c>
      <c r="AG71" s="3" t="s">
        <v>528</v>
      </c>
      <c r="AH71" s="1"/>
      <c r="AI71" s="1" t="str">
        <f t="shared" si="22"/>
        <v>　</v>
      </c>
    </row>
    <row r="72" spans="1:35" ht="22.5" customHeight="1">
      <c r="A72" s="22"/>
      <c r="B72" s="23"/>
      <c r="C72" s="23"/>
      <c r="D72" s="23"/>
      <c r="E72" s="23"/>
      <c r="F72" s="23"/>
      <c r="G72" s="24" t="s">
        <v>787</v>
      </c>
      <c r="H72" s="148" t="str">
        <f>$H$32</f>
        <v/>
      </c>
      <c r="I72" s="148"/>
      <c r="J72" s="148"/>
      <c r="K72" s="148"/>
      <c r="L72" s="148"/>
      <c r="M72" s="148"/>
      <c r="N72" s="27" t="s">
        <v>14</v>
      </c>
      <c r="R72" s="1"/>
      <c r="S72" s="13"/>
      <c r="T72" s="1"/>
      <c r="U72" s="1"/>
      <c r="V72" s="1"/>
      <c r="W72" s="1"/>
      <c r="X72" s="1"/>
      <c r="Y72" s="1"/>
      <c r="Z72" s="1"/>
      <c r="AA72" s="1"/>
      <c r="AB72" s="50"/>
      <c r="AC72" s="1"/>
      <c r="AD72" s="3"/>
      <c r="AE72" s="1"/>
      <c r="AF72" s="1"/>
      <c r="AG72" s="1"/>
      <c r="AH72" s="1"/>
      <c r="AI72" s="1"/>
    </row>
    <row r="73" spans="1:35" ht="7.5" customHeight="1">
      <c r="A73" s="11"/>
      <c r="B73" s="11"/>
      <c r="C73" s="11"/>
      <c r="D73" s="11"/>
      <c r="E73" s="11"/>
      <c r="F73" s="11"/>
      <c r="G73" s="28"/>
      <c r="H73" s="29"/>
      <c r="I73" s="29"/>
      <c r="J73" s="29"/>
      <c r="K73" s="29"/>
      <c r="L73" s="29"/>
      <c r="M73" s="29"/>
      <c r="N73" s="26"/>
      <c r="R73" s="1"/>
      <c r="S73" s="13"/>
      <c r="T73" s="1"/>
      <c r="U73" s="1"/>
      <c r="V73" s="1"/>
      <c r="W73" s="1"/>
      <c r="X73" s="1"/>
      <c r="Y73" s="1"/>
      <c r="Z73" s="1"/>
      <c r="AA73" s="1"/>
      <c r="AB73" s="50"/>
      <c r="AC73" s="1"/>
      <c r="AD73" s="3"/>
      <c r="AE73" s="1"/>
      <c r="AF73" s="1"/>
      <c r="AG73" s="1"/>
      <c r="AH73" s="1"/>
      <c r="AI73" s="1"/>
    </row>
    <row r="74" spans="1:35" ht="22.5" customHeight="1">
      <c r="A74" s="128" t="s">
        <v>718</v>
      </c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R74" s="1"/>
      <c r="S74" s="13"/>
      <c r="T74" s="1"/>
      <c r="U74" s="1"/>
      <c r="V74" s="1"/>
      <c r="W74" s="1"/>
      <c r="X74" s="1"/>
      <c r="Y74" s="1"/>
      <c r="Z74" s="1"/>
      <c r="AA74" s="1"/>
      <c r="AB74" s="50"/>
      <c r="AC74" s="1"/>
      <c r="AD74" s="3"/>
      <c r="AE74" s="1"/>
      <c r="AF74" s="1"/>
      <c r="AG74" s="1"/>
      <c r="AH74" s="1"/>
      <c r="AI74" s="1"/>
    </row>
    <row r="75" spans="1:35" ht="7.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R75" s="1"/>
      <c r="S75" s="13"/>
      <c r="T75" s="1"/>
      <c r="U75" s="1"/>
      <c r="V75" s="1"/>
      <c r="W75" s="1"/>
      <c r="X75" s="1"/>
      <c r="Y75" s="1"/>
      <c r="Z75" s="1"/>
      <c r="AA75" s="1"/>
      <c r="AB75" s="50"/>
      <c r="AC75" s="1"/>
      <c r="AD75" s="3"/>
      <c r="AE75" s="1"/>
      <c r="AF75" s="1"/>
      <c r="AG75" s="1"/>
      <c r="AH75" s="1"/>
      <c r="AI75" s="1"/>
    </row>
    <row r="76" spans="1:35">
      <c r="A76" s="11"/>
      <c r="B76" s="11"/>
      <c r="C76" s="11" t="s">
        <v>15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R76" s="1"/>
      <c r="S76" s="13"/>
      <c r="T76" s="1"/>
      <c r="U76" s="1"/>
      <c r="V76" s="1"/>
      <c r="W76" s="1"/>
      <c r="X76" s="1"/>
      <c r="Y76" s="1"/>
      <c r="Z76" s="1"/>
      <c r="AA76" s="1"/>
      <c r="AB76" s="50"/>
      <c r="AC76" s="1"/>
      <c r="AD76" s="3"/>
      <c r="AE76" s="1"/>
      <c r="AF76" s="1"/>
      <c r="AG76" s="1"/>
      <c r="AH76" s="1"/>
      <c r="AI76" s="1"/>
    </row>
    <row r="77" spans="1:3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R77" s="1"/>
      <c r="S77" s="13"/>
      <c r="T77" s="1"/>
      <c r="U77" s="1"/>
      <c r="V77" s="1"/>
      <c r="W77" s="1"/>
      <c r="X77" s="1"/>
      <c r="Y77" s="1"/>
      <c r="Z77" s="1"/>
      <c r="AA77" s="1"/>
      <c r="AB77" s="50"/>
      <c r="AC77" s="1"/>
      <c r="AD77" s="3"/>
      <c r="AE77" s="1"/>
      <c r="AF77" s="1"/>
      <c r="AG77" s="1"/>
      <c r="AH77" s="1"/>
      <c r="AI77" s="1"/>
    </row>
    <row r="78" spans="1:35">
      <c r="A78" s="11"/>
      <c r="B78" s="11"/>
      <c r="C78" s="166">
        <f ca="1">$C$38</f>
        <v>45528</v>
      </c>
      <c r="D78" s="166"/>
      <c r="E78" s="11"/>
      <c r="F78" s="11"/>
      <c r="G78" s="11"/>
      <c r="H78" s="11"/>
      <c r="I78" s="11"/>
      <c r="J78" s="11"/>
      <c r="K78" s="11"/>
      <c r="L78" s="11"/>
      <c r="M78" s="11"/>
      <c r="N78" s="11"/>
      <c r="R78" s="1"/>
      <c r="S78" s="13"/>
      <c r="T78" s="1"/>
      <c r="U78" s="1"/>
      <c r="V78" s="1"/>
      <c r="W78" s="1"/>
      <c r="X78" s="1"/>
      <c r="Y78" s="1"/>
      <c r="Z78" s="1"/>
      <c r="AA78" s="1"/>
      <c r="AB78" s="50"/>
      <c r="AC78" s="1"/>
      <c r="AD78" s="3"/>
      <c r="AE78" s="1"/>
      <c r="AF78" s="1"/>
      <c r="AG78" s="1"/>
      <c r="AH78" s="1"/>
      <c r="AI78" s="1"/>
    </row>
    <row r="79" spans="1:35" ht="22.5" customHeight="1">
      <c r="A79" s="11"/>
      <c r="B79" s="11"/>
      <c r="C79" s="11"/>
      <c r="D79" s="11"/>
      <c r="E79" s="128" t="str">
        <f>$E$39</f>
        <v/>
      </c>
      <c r="F79" s="128"/>
      <c r="G79" s="128"/>
      <c r="H79" s="128"/>
      <c r="I79" s="128"/>
      <c r="J79" s="128"/>
      <c r="K79" s="128"/>
      <c r="L79" s="128"/>
      <c r="M79" s="128"/>
      <c r="N79" s="11"/>
      <c r="R79" s="1"/>
      <c r="S79" s="13"/>
      <c r="T79" s="1"/>
      <c r="U79" s="1"/>
      <c r="V79" s="1"/>
      <c r="W79" s="1"/>
      <c r="X79" s="1"/>
      <c r="Y79" s="1"/>
      <c r="Z79" s="1"/>
      <c r="AA79" s="1"/>
      <c r="AB79" s="50"/>
      <c r="AC79" s="1"/>
      <c r="AD79" s="3"/>
      <c r="AE79" s="1"/>
      <c r="AF79" s="1"/>
      <c r="AG79" s="1"/>
      <c r="AH79" s="1"/>
      <c r="AI79" s="1"/>
    </row>
    <row r="80" spans="1:35" ht="22.5" customHeight="1">
      <c r="A80" s="11"/>
      <c r="B80" s="11"/>
      <c r="C80" s="11"/>
      <c r="D80" s="11"/>
      <c r="E80" s="11"/>
      <c r="F80" s="11"/>
      <c r="G80" s="25" t="s">
        <v>17</v>
      </c>
      <c r="H80" s="128" t="str">
        <f>$H$40</f>
        <v/>
      </c>
      <c r="I80" s="128"/>
      <c r="J80" s="128"/>
      <c r="K80" s="128"/>
      <c r="L80" s="128"/>
      <c r="M80" s="26" t="s">
        <v>14</v>
      </c>
      <c r="N80" s="11"/>
      <c r="R80" s="1"/>
      <c r="S80" s="13"/>
      <c r="T80" s="1"/>
      <c r="U80" s="1"/>
      <c r="V80" s="1"/>
      <c r="W80" s="1"/>
      <c r="X80" s="1"/>
      <c r="Y80" s="1"/>
      <c r="Z80" s="1"/>
      <c r="AA80" s="1"/>
      <c r="AB80" s="50"/>
      <c r="AC80" s="1"/>
      <c r="AD80" s="3"/>
      <c r="AE80" s="1"/>
      <c r="AF80" s="1"/>
      <c r="AG80" s="1"/>
      <c r="AH80" s="1"/>
      <c r="AI80" s="1"/>
    </row>
    <row r="81" spans="1:35" ht="32.25" customHeight="1">
      <c r="A81" s="127" t="str">
        <f>A1</f>
        <v>２０２４東北アスリートディスタンスチャレンジカップ　第３戦長井</v>
      </c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R81" s="1"/>
      <c r="S81" s="13"/>
      <c r="T81" s="1"/>
      <c r="U81" s="1"/>
      <c r="V81" s="1"/>
      <c r="W81" s="1"/>
      <c r="X81" s="1"/>
      <c r="Y81" s="1"/>
      <c r="Z81" s="1"/>
      <c r="AA81" s="1"/>
      <c r="AB81" s="50"/>
      <c r="AC81" s="1"/>
      <c r="AD81" s="3"/>
      <c r="AE81" s="1"/>
      <c r="AF81" s="1"/>
      <c r="AG81" s="1"/>
      <c r="AH81" s="1"/>
      <c r="AI81" s="1"/>
    </row>
    <row r="82" spans="1:35" ht="7.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R82" s="1"/>
      <c r="S82" s="13"/>
      <c r="T82" s="1"/>
      <c r="U82" s="1"/>
      <c r="V82" s="1"/>
      <c r="W82" s="1"/>
      <c r="X82" s="1"/>
      <c r="Y82" s="1"/>
      <c r="Z82" s="1"/>
      <c r="AA82" s="1"/>
      <c r="AB82" s="50"/>
      <c r="AC82" s="1"/>
      <c r="AD82" s="3"/>
      <c r="AE82" s="1"/>
      <c r="AF82" s="1"/>
      <c r="AG82" s="1"/>
      <c r="AH82" s="1"/>
      <c r="AI82" s="1"/>
    </row>
    <row r="83" spans="1:35" ht="22.5" customHeight="1">
      <c r="A83" s="150" t="s">
        <v>0</v>
      </c>
      <c r="B83" s="151"/>
      <c r="C83" s="138" t="str">
        <f>$C$3</f>
        <v/>
      </c>
      <c r="D83" s="139"/>
      <c r="E83" s="139"/>
      <c r="F83" s="139"/>
      <c r="G83" s="140"/>
      <c r="H83" s="151" t="s">
        <v>12</v>
      </c>
      <c r="I83" s="151"/>
      <c r="J83" s="167" t="str">
        <f>$J$3</f>
        <v/>
      </c>
      <c r="K83" s="168"/>
      <c r="L83" s="168"/>
      <c r="M83" s="168"/>
      <c r="N83" s="169"/>
      <c r="P83" s="1" t="s">
        <v>836</v>
      </c>
      <c r="Q83" s="1">
        <f>COUNTIF(F87:F111,P83)</f>
        <v>0</v>
      </c>
      <c r="R83" s="1"/>
      <c r="S83" s="13"/>
      <c r="T83" s="1"/>
      <c r="U83" s="1"/>
      <c r="V83" s="1"/>
      <c r="W83" s="1"/>
      <c r="X83" s="1"/>
      <c r="Y83" s="1"/>
      <c r="Z83" s="1"/>
      <c r="AA83" s="1"/>
      <c r="AB83" s="50"/>
      <c r="AC83" s="1"/>
      <c r="AD83" s="3"/>
      <c r="AE83" s="1"/>
      <c r="AF83" s="1"/>
      <c r="AG83" s="1"/>
      <c r="AH83" s="1"/>
      <c r="AI83" s="1"/>
    </row>
    <row r="84" spans="1:35" ht="22.5" customHeight="1">
      <c r="A84" s="153" t="s">
        <v>13</v>
      </c>
      <c r="B84" s="154"/>
      <c r="C84" s="170" t="str">
        <f>$C$4</f>
        <v/>
      </c>
      <c r="D84" s="171"/>
      <c r="E84" s="171"/>
      <c r="F84" s="171"/>
      <c r="G84" s="172"/>
      <c r="H84" s="152" t="s">
        <v>16</v>
      </c>
      <c r="I84" s="152"/>
      <c r="J84" s="135" t="str">
        <f>$J$4</f>
        <v/>
      </c>
      <c r="K84" s="136"/>
      <c r="L84" s="136"/>
      <c r="M84" s="136"/>
      <c r="N84" s="137"/>
      <c r="P84" s="1" t="s">
        <v>837</v>
      </c>
      <c r="Q84" s="1">
        <f>COUNTIF(F87:F111,P84)</f>
        <v>0</v>
      </c>
      <c r="R84" s="1"/>
      <c r="S84" s="13"/>
      <c r="T84" s="1"/>
      <c r="U84" s="1"/>
      <c r="V84" s="1"/>
      <c r="W84" s="1"/>
      <c r="X84" s="1"/>
      <c r="Y84" s="1"/>
      <c r="Z84" s="1"/>
      <c r="AA84" s="1"/>
      <c r="AB84" s="50"/>
      <c r="AC84" s="1"/>
      <c r="AD84" s="3"/>
      <c r="AE84" s="1"/>
      <c r="AF84" s="1"/>
      <c r="AG84" s="1"/>
      <c r="AH84" s="1"/>
      <c r="AI84" s="1"/>
    </row>
    <row r="85" spans="1:35" ht="17.25" customHeight="1">
      <c r="A85" s="131"/>
      <c r="B85" s="129" t="s">
        <v>1</v>
      </c>
      <c r="C85" s="129" t="s">
        <v>2</v>
      </c>
      <c r="D85" s="129"/>
      <c r="E85" s="129" t="s">
        <v>3</v>
      </c>
      <c r="F85" s="129" t="s">
        <v>4</v>
      </c>
      <c r="G85" s="161" t="s">
        <v>497</v>
      </c>
      <c r="H85" s="162"/>
      <c r="I85" s="129" t="s">
        <v>9</v>
      </c>
      <c r="J85" s="129"/>
      <c r="K85" s="129"/>
      <c r="L85" s="129"/>
      <c r="M85" s="129"/>
      <c r="N85" s="133" t="s">
        <v>6</v>
      </c>
      <c r="R85" s="1"/>
      <c r="S85" s="13"/>
      <c r="T85" s="1"/>
      <c r="U85" s="1"/>
      <c r="V85" s="1"/>
      <c r="W85" s="1"/>
      <c r="X85" s="1"/>
      <c r="Y85" s="1"/>
      <c r="Z85" s="1"/>
      <c r="AA85" s="1"/>
      <c r="AB85" s="50"/>
      <c r="AC85" s="1"/>
      <c r="AD85" s="3"/>
      <c r="AE85" s="1"/>
      <c r="AF85" s="1"/>
      <c r="AG85" s="1"/>
      <c r="AH85" s="1"/>
      <c r="AI85" s="1"/>
    </row>
    <row r="86" spans="1:35" ht="17.25" customHeight="1" thickBot="1">
      <c r="A86" s="132"/>
      <c r="B86" s="130"/>
      <c r="C86" s="18" t="s">
        <v>11</v>
      </c>
      <c r="D86" s="18" t="s">
        <v>10</v>
      </c>
      <c r="E86" s="130"/>
      <c r="F86" s="130"/>
      <c r="G86" s="163"/>
      <c r="H86" s="164"/>
      <c r="I86" s="130"/>
      <c r="J86" s="130"/>
      <c r="K86" s="130"/>
      <c r="L86" s="130"/>
      <c r="M86" s="130"/>
      <c r="N86" s="134"/>
      <c r="R86" s="1"/>
      <c r="S86" s="13"/>
      <c r="T86" s="1"/>
      <c r="U86" s="1"/>
      <c r="V86" s="1"/>
      <c r="W86" s="1"/>
      <c r="X86" s="1"/>
      <c r="Y86" s="1"/>
      <c r="Z86" s="1"/>
      <c r="AA86" s="1"/>
      <c r="AB86" s="50"/>
      <c r="AC86" s="1"/>
      <c r="AD86" s="3"/>
      <c r="AE86" s="1"/>
      <c r="AF86" s="1"/>
      <c r="AG86" s="1"/>
      <c r="AH86" s="1"/>
      <c r="AI86" s="1"/>
    </row>
    <row r="87" spans="1:35" ht="22.5" customHeight="1" thickTop="1">
      <c r="A87" s="19">
        <v>51</v>
      </c>
      <c r="B87" s="4"/>
      <c r="C87" s="4"/>
      <c r="D87" s="4"/>
      <c r="E87" s="4"/>
      <c r="F87" s="4"/>
      <c r="G87" s="125"/>
      <c r="H87" s="126"/>
      <c r="I87" s="122"/>
      <c r="J87" s="123"/>
      <c r="K87" s="123"/>
      <c r="L87" s="123"/>
      <c r="M87" s="124"/>
      <c r="N87" s="5"/>
      <c r="R87" s="3" t="str">
        <f t="shared" ref="R87:R111" si="24">IF(ISBLANK(B87),"",VLOOKUP(CONCATENATE($AB$4,F87),$R$202:$S$211,2,FALSE)+B87*100)</f>
        <v/>
      </c>
      <c r="S87" s="46" t="str">
        <f t="shared" ref="S87:S111" si="25">IF(ISBLANK(G87),"",G87)</f>
        <v/>
      </c>
      <c r="T87" s="47" t="str">
        <f>IF($S87="","",VLOOKUP($S87,'(種目・作業用)'!$A$2:$D$7,2,FALSE))</f>
        <v/>
      </c>
      <c r="U87" s="47" t="str">
        <f>IF($S87="","",VLOOKUP($S87,'(種目・作業用)'!$A$2:$D$7,3,FALSE))</f>
        <v/>
      </c>
      <c r="V87" s="47" t="str">
        <f>IF($S87="","",VLOOKUP($S87,'(種目・作業用)'!$A$2:$D$7,4,FALSE))</f>
        <v/>
      </c>
      <c r="W87" s="48" t="str">
        <f t="shared" ref="W87:W111" si="26">IF(ISNUMBER(R87),IF(LEN(I87)=2,CONCATENATE("0",I87,K87,M87),IF(LEN(I87)=1,CONCATENATE("00",I87,K87,M87),CONCATENATE("000",K87,M87))),"")</f>
        <v/>
      </c>
      <c r="X87" s="3" t="str">
        <f t="shared" ref="X87:X111" si="27">IF(W87="000",V87,CONCATENATE(V87," ",W87))</f>
        <v xml:space="preserve"> </v>
      </c>
      <c r="Y87" s="3" t="str">
        <f t="shared" ref="Y87:Y111" si="28">IF(ISBLANK(B87),"",B87)</f>
        <v/>
      </c>
      <c r="Z87" s="3" t="str">
        <f t="shared" ref="Z87:Z111" si="29">IF(ISNUMBER(Y87),IF(ISBLANK(E87),AI87,CONCATENATE(AI87,"(",E87,")")),"")</f>
        <v/>
      </c>
      <c r="AA87" s="3" t="str">
        <f t="shared" ref="AA87:AA111" si="30">IF(ISNUMBER(Y87),D87,"")</f>
        <v/>
      </c>
      <c r="AB87" s="49" t="str">
        <f>IF(ISNUMBER(Y87),VLOOKUP(AG87,$AG$201:$AH$248,2,FALSE),"")</f>
        <v/>
      </c>
      <c r="AC87" s="3" t="str">
        <f t="shared" ref="AC87:AC111" si="31">IF(ISNUMBER(Y87),$AC$4,"")</f>
        <v/>
      </c>
      <c r="AD87" s="3" t="str">
        <f t="shared" ref="AD87:AD135" si="32">IF(ISBLANK(F87),"",IF(F87="男",1,2))</f>
        <v/>
      </c>
      <c r="AE87" s="3"/>
      <c r="AF87" s="3" t="str">
        <f t="shared" ref="AF87:AF111" si="33">IF(ISNUMBER(Y87),$AA$4,"")</f>
        <v/>
      </c>
      <c r="AG87" s="3" t="s">
        <v>528</v>
      </c>
      <c r="AH87" s="1"/>
      <c r="AI87" s="1" t="str">
        <f t="shared" ref="AI87:AI111" si="34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>
      <c r="A88" s="20">
        <v>52</v>
      </c>
      <c r="B88" s="4"/>
      <c r="C88" s="4"/>
      <c r="D88" s="4"/>
      <c r="E88" s="4"/>
      <c r="F88" s="4"/>
      <c r="G88" s="125"/>
      <c r="H88" s="126"/>
      <c r="I88" s="116"/>
      <c r="J88" s="117"/>
      <c r="K88" s="117"/>
      <c r="L88" s="117"/>
      <c r="M88" s="118"/>
      <c r="N88" s="5"/>
      <c r="R88" s="3" t="str">
        <f t="shared" si="24"/>
        <v/>
      </c>
      <c r="S88" s="46" t="str">
        <f t="shared" si="25"/>
        <v/>
      </c>
      <c r="T88" s="47" t="str">
        <f>IF($S88="","",VLOOKUP($S88,'(種目・作業用)'!$A$2:$D$7,2,FALSE))</f>
        <v/>
      </c>
      <c r="U88" s="47" t="str">
        <f>IF($S88="","",VLOOKUP($S88,'(種目・作業用)'!$A$2:$D$7,3,FALSE))</f>
        <v/>
      </c>
      <c r="V88" s="47" t="str">
        <f>IF($S88="","",VLOOKUP($S88,'(種目・作業用)'!$A$2:$D$7,4,FALSE))</f>
        <v/>
      </c>
      <c r="W88" s="48" t="str">
        <f t="shared" si="26"/>
        <v/>
      </c>
      <c r="X88" s="3" t="str">
        <f t="shared" si="27"/>
        <v xml:space="preserve"> </v>
      </c>
      <c r="Y88" s="3" t="str">
        <f t="shared" si="28"/>
        <v/>
      </c>
      <c r="Z88" s="3" t="str">
        <f t="shared" si="29"/>
        <v/>
      </c>
      <c r="AA88" s="3" t="str">
        <f t="shared" si="30"/>
        <v/>
      </c>
      <c r="AB88" s="49" t="str">
        <f t="shared" ref="AB88:AB111" si="35">IF(ISNUMBER(Y88),VLOOKUP(AG88,$AG$201:$AH$248,2,FALSE),"")</f>
        <v/>
      </c>
      <c r="AC88" s="3" t="str">
        <f t="shared" si="31"/>
        <v/>
      </c>
      <c r="AD88" s="3" t="str">
        <f t="shared" si="32"/>
        <v/>
      </c>
      <c r="AE88" s="3"/>
      <c r="AF88" s="3" t="str">
        <f t="shared" si="33"/>
        <v/>
      </c>
      <c r="AG88" s="3" t="s">
        <v>528</v>
      </c>
      <c r="AH88" s="1"/>
      <c r="AI88" s="1" t="str">
        <f t="shared" si="34"/>
        <v>　</v>
      </c>
    </row>
    <row r="89" spans="1:35" ht="22.5" customHeight="1">
      <c r="A89" s="20">
        <v>53</v>
      </c>
      <c r="B89" s="4"/>
      <c r="C89" s="4"/>
      <c r="D89" s="4"/>
      <c r="E89" s="4"/>
      <c r="F89" s="4"/>
      <c r="G89" s="125"/>
      <c r="H89" s="126"/>
      <c r="I89" s="116"/>
      <c r="J89" s="117"/>
      <c r="K89" s="117"/>
      <c r="L89" s="117"/>
      <c r="M89" s="118"/>
      <c r="N89" s="5"/>
      <c r="R89" s="3" t="str">
        <f t="shared" si="24"/>
        <v/>
      </c>
      <c r="S89" s="46" t="str">
        <f t="shared" si="25"/>
        <v/>
      </c>
      <c r="T89" s="47" t="str">
        <f>IF($S89="","",VLOOKUP($S89,'(種目・作業用)'!$A$2:$D$7,2,FALSE))</f>
        <v/>
      </c>
      <c r="U89" s="47" t="str">
        <f>IF($S89="","",VLOOKUP($S89,'(種目・作業用)'!$A$2:$D$7,3,FALSE))</f>
        <v/>
      </c>
      <c r="V89" s="47" t="str">
        <f>IF($S89="","",VLOOKUP($S89,'(種目・作業用)'!$A$2:$D$7,4,FALSE))</f>
        <v/>
      </c>
      <c r="W89" s="48" t="str">
        <f t="shared" si="26"/>
        <v/>
      </c>
      <c r="X89" s="3" t="str">
        <f t="shared" si="27"/>
        <v xml:space="preserve"> </v>
      </c>
      <c r="Y89" s="3" t="str">
        <f t="shared" si="28"/>
        <v/>
      </c>
      <c r="Z89" s="3" t="str">
        <f t="shared" si="29"/>
        <v/>
      </c>
      <c r="AA89" s="3" t="str">
        <f t="shared" si="30"/>
        <v/>
      </c>
      <c r="AB89" s="49" t="str">
        <f t="shared" si="35"/>
        <v/>
      </c>
      <c r="AC89" s="3" t="str">
        <f t="shared" si="31"/>
        <v/>
      </c>
      <c r="AD89" s="3" t="str">
        <f t="shared" si="32"/>
        <v/>
      </c>
      <c r="AE89" s="3"/>
      <c r="AF89" s="3" t="str">
        <f t="shared" si="33"/>
        <v/>
      </c>
      <c r="AG89" s="3" t="s">
        <v>528</v>
      </c>
      <c r="AH89" s="1"/>
      <c r="AI89" s="1" t="str">
        <f t="shared" si="34"/>
        <v>　</v>
      </c>
    </row>
    <row r="90" spans="1:35" ht="22.5" customHeight="1">
      <c r="A90" s="20">
        <v>54</v>
      </c>
      <c r="B90" s="4"/>
      <c r="C90" s="4"/>
      <c r="D90" s="4"/>
      <c r="E90" s="4"/>
      <c r="F90" s="4"/>
      <c r="G90" s="125"/>
      <c r="H90" s="126"/>
      <c r="I90" s="116"/>
      <c r="J90" s="117"/>
      <c r="K90" s="117"/>
      <c r="L90" s="117"/>
      <c r="M90" s="118"/>
      <c r="N90" s="5"/>
      <c r="R90" s="3" t="str">
        <f t="shared" si="24"/>
        <v/>
      </c>
      <c r="S90" s="46" t="str">
        <f t="shared" si="25"/>
        <v/>
      </c>
      <c r="T90" s="47" t="str">
        <f>IF($S90="","",VLOOKUP($S90,'(種目・作業用)'!$A$2:$D$7,2,FALSE))</f>
        <v/>
      </c>
      <c r="U90" s="47" t="str">
        <f>IF($S90="","",VLOOKUP($S90,'(種目・作業用)'!$A$2:$D$7,3,FALSE))</f>
        <v/>
      </c>
      <c r="V90" s="47" t="str">
        <f>IF($S90="","",VLOOKUP($S90,'(種目・作業用)'!$A$2:$D$7,4,FALSE))</f>
        <v/>
      </c>
      <c r="W90" s="48" t="str">
        <f t="shared" si="26"/>
        <v/>
      </c>
      <c r="X90" s="3" t="str">
        <f t="shared" si="27"/>
        <v xml:space="preserve"> </v>
      </c>
      <c r="Y90" s="3" t="str">
        <f t="shared" si="28"/>
        <v/>
      </c>
      <c r="Z90" s="3" t="str">
        <f t="shared" si="29"/>
        <v/>
      </c>
      <c r="AA90" s="3" t="str">
        <f t="shared" si="30"/>
        <v/>
      </c>
      <c r="AB90" s="49" t="str">
        <f t="shared" si="35"/>
        <v/>
      </c>
      <c r="AC90" s="3" t="str">
        <f t="shared" si="31"/>
        <v/>
      </c>
      <c r="AD90" s="3" t="str">
        <f t="shared" si="32"/>
        <v/>
      </c>
      <c r="AE90" s="3"/>
      <c r="AF90" s="3" t="str">
        <f t="shared" si="33"/>
        <v/>
      </c>
      <c r="AG90" s="3" t="s">
        <v>528</v>
      </c>
      <c r="AH90" s="1"/>
      <c r="AI90" s="1" t="str">
        <f t="shared" si="34"/>
        <v>　</v>
      </c>
    </row>
    <row r="91" spans="1:35" ht="22.5" customHeight="1">
      <c r="A91" s="20">
        <v>55</v>
      </c>
      <c r="B91" s="4"/>
      <c r="C91" s="4"/>
      <c r="D91" s="4"/>
      <c r="E91" s="4"/>
      <c r="F91" s="4"/>
      <c r="G91" s="125"/>
      <c r="H91" s="126"/>
      <c r="I91" s="116"/>
      <c r="J91" s="117"/>
      <c r="K91" s="117"/>
      <c r="L91" s="117"/>
      <c r="M91" s="118"/>
      <c r="N91" s="5"/>
      <c r="R91" s="3" t="str">
        <f t="shared" si="24"/>
        <v/>
      </c>
      <c r="S91" s="46" t="str">
        <f t="shared" si="25"/>
        <v/>
      </c>
      <c r="T91" s="47" t="str">
        <f>IF($S91="","",VLOOKUP($S91,'(種目・作業用)'!$A$2:$D$7,2,FALSE))</f>
        <v/>
      </c>
      <c r="U91" s="47" t="str">
        <f>IF($S91="","",VLOOKUP($S91,'(種目・作業用)'!$A$2:$D$7,3,FALSE))</f>
        <v/>
      </c>
      <c r="V91" s="47" t="str">
        <f>IF($S91="","",VLOOKUP($S91,'(種目・作業用)'!$A$2:$D$7,4,FALSE))</f>
        <v/>
      </c>
      <c r="W91" s="48" t="str">
        <f t="shared" si="26"/>
        <v/>
      </c>
      <c r="X91" s="3" t="str">
        <f t="shared" si="27"/>
        <v xml:space="preserve"> </v>
      </c>
      <c r="Y91" s="3" t="str">
        <f t="shared" si="28"/>
        <v/>
      </c>
      <c r="Z91" s="3" t="str">
        <f t="shared" si="29"/>
        <v/>
      </c>
      <c r="AA91" s="3" t="str">
        <f t="shared" si="30"/>
        <v/>
      </c>
      <c r="AB91" s="49" t="str">
        <f t="shared" si="35"/>
        <v/>
      </c>
      <c r="AC91" s="3" t="str">
        <f t="shared" si="31"/>
        <v/>
      </c>
      <c r="AD91" s="3" t="str">
        <f t="shared" si="32"/>
        <v/>
      </c>
      <c r="AE91" s="3"/>
      <c r="AF91" s="3" t="str">
        <f t="shared" si="33"/>
        <v/>
      </c>
      <c r="AG91" s="3" t="s">
        <v>528</v>
      </c>
      <c r="AH91" s="1"/>
      <c r="AI91" s="1" t="str">
        <f t="shared" si="34"/>
        <v>　</v>
      </c>
    </row>
    <row r="92" spans="1:35" ht="22.5" customHeight="1">
      <c r="A92" s="20">
        <v>56</v>
      </c>
      <c r="B92" s="4"/>
      <c r="C92" s="4"/>
      <c r="D92" s="4"/>
      <c r="E92" s="4"/>
      <c r="F92" s="4"/>
      <c r="G92" s="125"/>
      <c r="H92" s="126"/>
      <c r="I92" s="116"/>
      <c r="J92" s="117"/>
      <c r="K92" s="117"/>
      <c r="L92" s="117"/>
      <c r="M92" s="118"/>
      <c r="N92" s="5"/>
      <c r="R92" s="3" t="str">
        <f t="shared" si="24"/>
        <v/>
      </c>
      <c r="S92" s="46" t="str">
        <f t="shared" si="25"/>
        <v/>
      </c>
      <c r="T92" s="47" t="str">
        <f>IF($S92="","",VLOOKUP($S92,'(種目・作業用)'!$A$2:$D$7,2,FALSE))</f>
        <v/>
      </c>
      <c r="U92" s="47" t="str">
        <f>IF($S92="","",VLOOKUP($S92,'(種目・作業用)'!$A$2:$D$7,3,FALSE))</f>
        <v/>
      </c>
      <c r="V92" s="47" t="str">
        <f>IF($S92="","",VLOOKUP($S92,'(種目・作業用)'!$A$2:$D$7,4,FALSE))</f>
        <v/>
      </c>
      <c r="W92" s="48" t="str">
        <f t="shared" si="26"/>
        <v/>
      </c>
      <c r="X92" s="3" t="str">
        <f t="shared" si="27"/>
        <v xml:space="preserve"> </v>
      </c>
      <c r="Y92" s="3" t="str">
        <f t="shared" si="28"/>
        <v/>
      </c>
      <c r="Z92" s="3" t="str">
        <f t="shared" si="29"/>
        <v/>
      </c>
      <c r="AA92" s="3" t="str">
        <f t="shared" si="30"/>
        <v/>
      </c>
      <c r="AB92" s="49" t="str">
        <f t="shared" si="35"/>
        <v/>
      </c>
      <c r="AC92" s="3" t="str">
        <f t="shared" si="31"/>
        <v/>
      </c>
      <c r="AD92" s="3" t="str">
        <f t="shared" si="32"/>
        <v/>
      </c>
      <c r="AE92" s="3"/>
      <c r="AF92" s="3" t="str">
        <f t="shared" si="33"/>
        <v/>
      </c>
      <c r="AG92" s="3" t="s">
        <v>528</v>
      </c>
      <c r="AH92" s="1"/>
      <c r="AI92" s="1" t="str">
        <f t="shared" si="34"/>
        <v>　</v>
      </c>
    </row>
    <row r="93" spans="1:35" ht="22.5" customHeight="1">
      <c r="A93" s="20">
        <v>57</v>
      </c>
      <c r="B93" s="4"/>
      <c r="C93" s="4"/>
      <c r="D93" s="4"/>
      <c r="E93" s="4"/>
      <c r="F93" s="4"/>
      <c r="G93" s="125"/>
      <c r="H93" s="126"/>
      <c r="I93" s="116"/>
      <c r="J93" s="117"/>
      <c r="K93" s="117"/>
      <c r="L93" s="117"/>
      <c r="M93" s="118"/>
      <c r="N93" s="5"/>
      <c r="R93" s="3" t="str">
        <f t="shared" si="24"/>
        <v/>
      </c>
      <c r="S93" s="46" t="str">
        <f t="shared" si="25"/>
        <v/>
      </c>
      <c r="T93" s="47" t="str">
        <f>IF($S93="","",VLOOKUP($S93,'(種目・作業用)'!$A$2:$D$7,2,FALSE))</f>
        <v/>
      </c>
      <c r="U93" s="47" t="str">
        <f>IF($S93="","",VLOOKUP($S93,'(種目・作業用)'!$A$2:$D$7,3,FALSE))</f>
        <v/>
      </c>
      <c r="V93" s="47" t="str">
        <f>IF($S93="","",VLOOKUP($S93,'(種目・作業用)'!$A$2:$D$7,4,FALSE))</f>
        <v/>
      </c>
      <c r="W93" s="48" t="str">
        <f t="shared" si="26"/>
        <v/>
      </c>
      <c r="X93" s="3" t="str">
        <f t="shared" si="27"/>
        <v xml:space="preserve"> </v>
      </c>
      <c r="Y93" s="3" t="str">
        <f t="shared" si="28"/>
        <v/>
      </c>
      <c r="Z93" s="3" t="str">
        <f t="shared" si="29"/>
        <v/>
      </c>
      <c r="AA93" s="3" t="str">
        <f t="shared" si="30"/>
        <v/>
      </c>
      <c r="AB93" s="49" t="str">
        <f t="shared" si="35"/>
        <v/>
      </c>
      <c r="AC93" s="3" t="str">
        <f t="shared" si="31"/>
        <v/>
      </c>
      <c r="AD93" s="3" t="str">
        <f t="shared" si="32"/>
        <v/>
      </c>
      <c r="AE93" s="3"/>
      <c r="AF93" s="3" t="str">
        <f t="shared" si="33"/>
        <v/>
      </c>
      <c r="AG93" s="3" t="s">
        <v>528</v>
      </c>
      <c r="AH93" s="1"/>
      <c r="AI93" s="1" t="str">
        <f t="shared" si="34"/>
        <v>　</v>
      </c>
    </row>
    <row r="94" spans="1:35" ht="22.5" customHeight="1">
      <c r="A94" s="20">
        <v>58</v>
      </c>
      <c r="B94" s="4"/>
      <c r="C94" s="4"/>
      <c r="D94" s="4"/>
      <c r="E94" s="4"/>
      <c r="F94" s="4"/>
      <c r="G94" s="125"/>
      <c r="H94" s="126"/>
      <c r="I94" s="116"/>
      <c r="J94" s="117"/>
      <c r="K94" s="117"/>
      <c r="L94" s="117"/>
      <c r="M94" s="118"/>
      <c r="N94" s="5"/>
      <c r="R94" s="3" t="str">
        <f t="shared" si="24"/>
        <v/>
      </c>
      <c r="S94" s="46" t="str">
        <f t="shared" si="25"/>
        <v/>
      </c>
      <c r="T94" s="47" t="str">
        <f>IF($S94="","",VLOOKUP($S94,'(種目・作業用)'!$A$2:$D$7,2,FALSE))</f>
        <v/>
      </c>
      <c r="U94" s="47" t="str">
        <f>IF($S94="","",VLOOKUP($S94,'(種目・作業用)'!$A$2:$D$7,3,FALSE))</f>
        <v/>
      </c>
      <c r="V94" s="47" t="str">
        <f>IF($S94="","",VLOOKUP($S94,'(種目・作業用)'!$A$2:$D$7,4,FALSE))</f>
        <v/>
      </c>
      <c r="W94" s="48" t="str">
        <f t="shared" si="26"/>
        <v/>
      </c>
      <c r="X94" s="3" t="str">
        <f t="shared" si="27"/>
        <v xml:space="preserve"> </v>
      </c>
      <c r="Y94" s="3" t="str">
        <f t="shared" si="28"/>
        <v/>
      </c>
      <c r="Z94" s="3" t="str">
        <f t="shared" si="29"/>
        <v/>
      </c>
      <c r="AA94" s="3" t="str">
        <f t="shared" si="30"/>
        <v/>
      </c>
      <c r="AB94" s="49" t="str">
        <f t="shared" si="35"/>
        <v/>
      </c>
      <c r="AC94" s="3" t="str">
        <f t="shared" si="31"/>
        <v/>
      </c>
      <c r="AD94" s="3" t="str">
        <f t="shared" si="32"/>
        <v/>
      </c>
      <c r="AE94" s="3"/>
      <c r="AF94" s="3" t="str">
        <f t="shared" si="33"/>
        <v/>
      </c>
      <c r="AG94" s="3" t="s">
        <v>528</v>
      </c>
      <c r="AH94" s="1"/>
      <c r="AI94" s="1" t="str">
        <f t="shared" si="34"/>
        <v>　</v>
      </c>
    </row>
    <row r="95" spans="1:35" ht="22.5" customHeight="1">
      <c r="A95" s="20">
        <v>59</v>
      </c>
      <c r="B95" s="4"/>
      <c r="C95" s="4"/>
      <c r="D95" s="4"/>
      <c r="E95" s="4"/>
      <c r="F95" s="4"/>
      <c r="G95" s="125"/>
      <c r="H95" s="126"/>
      <c r="I95" s="116"/>
      <c r="J95" s="117"/>
      <c r="K95" s="117"/>
      <c r="L95" s="117"/>
      <c r="M95" s="118"/>
      <c r="N95" s="5"/>
      <c r="R95" s="3" t="str">
        <f t="shared" si="24"/>
        <v/>
      </c>
      <c r="S95" s="46" t="str">
        <f t="shared" si="25"/>
        <v/>
      </c>
      <c r="T95" s="47" t="str">
        <f>IF($S95="","",VLOOKUP($S95,'(種目・作業用)'!$A$2:$D$7,2,FALSE))</f>
        <v/>
      </c>
      <c r="U95" s="47" t="str">
        <f>IF($S95="","",VLOOKUP($S95,'(種目・作業用)'!$A$2:$D$7,3,FALSE))</f>
        <v/>
      </c>
      <c r="V95" s="47" t="str">
        <f>IF($S95="","",VLOOKUP($S95,'(種目・作業用)'!$A$2:$D$7,4,FALSE))</f>
        <v/>
      </c>
      <c r="W95" s="48" t="str">
        <f t="shared" si="26"/>
        <v/>
      </c>
      <c r="X95" s="3" t="str">
        <f t="shared" si="27"/>
        <v xml:space="preserve"> </v>
      </c>
      <c r="Y95" s="3" t="str">
        <f t="shared" si="28"/>
        <v/>
      </c>
      <c r="Z95" s="3" t="str">
        <f t="shared" si="29"/>
        <v/>
      </c>
      <c r="AA95" s="3" t="str">
        <f t="shared" si="30"/>
        <v/>
      </c>
      <c r="AB95" s="49" t="str">
        <f t="shared" si="35"/>
        <v/>
      </c>
      <c r="AC95" s="3" t="str">
        <f t="shared" si="31"/>
        <v/>
      </c>
      <c r="AD95" s="3" t="str">
        <f t="shared" si="32"/>
        <v/>
      </c>
      <c r="AE95" s="3"/>
      <c r="AF95" s="3" t="str">
        <f t="shared" si="33"/>
        <v/>
      </c>
      <c r="AG95" s="3" t="s">
        <v>528</v>
      </c>
      <c r="AH95" s="1"/>
      <c r="AI95" s="1" t="str">
        <f t="shared" si="34"/>
        <v>　</v>
      </c>
    </row>
    <row r="96" spans="1:35" ht="22.5" customHeight="1">
      <c r="A96" s="20">
        <v>60</v>
      </c>
      <c r="B96" s="4"/>
      <c r="C96" s="4"/>
      <c r="D96" s="4"/>
      <c r="E96" s="4"/>
      <c r="F96" s="4"/>
      <c r="G96" s="125"/>
      <c r="H96" s="126"/>
      <c r="I96" s="116"/>
      <c r="J96" s="117"/>
      <c r="K96" s="117"/>
      <c r="L96" s="117"/>
      <c r="M96" s="118"/>
      <c r="N96" s="5"/>
      <c r="R96" s="3" t="str">
        <f t="shared" si="24"/>
        <v/>
      </c>
      <c r="S96" s="46" t="str">
        <f t="shared" si="25"/>
        <v/>
      </c>
      <c r="T96" s="47" t="str">
        <f>IF($S96="","",VLOOKUP($S96,'(種目・作業用)'!$A$2:$D$7,2,FALSE))</f>
        <v/>
      </c>
      <c r="U96" s="47" t="str">
        <f>IF($S96="","",VLOOKUP($S96,'(種目・作業用)'!$A$2:$D$7,3,FALSE))</f>
        <v/>
      </c>
      <c r="V96" s="47" t="str">
        <f>IF($S96="","",VLOOKUP($S96,'(種目・作業用)'!$A$2:$D$7,4,FALSE))</f>
        <v/>
      </c>
      <c r="W96" s="48" t="str">
        <f t="shared" si="26"/>
        <v/>
      </c>
      <c r="X96" s="3" t="str">
        <f t="shared" si="27"/>
        <v xml:space="preserve"> </v>
      </c>
      <c r="Y96" s="3" t="str">
        <f t="shared" si="28"/>
        <v/>
      </c>
      <c r="Z96" s="3" t="str">
        <f t="shared" si="29"/>
        <v/>
      </c>
      <c r="AA96" s="3" t="str">
        <f t="shared" si="30"/>
        <v/>
      </c>
      <c r="AB96" s="49" t="str">
        <f t="shared" si="35"/>
        <v/>
      </c>
      <c r="AC96" s="3" t="str">
        <f t="shared" si="31"/>
        <v/>
      </c>
      <c r="AD96" s="3" t="str">
        <f t="shared" si="32"/>
        <v/>
      </c>
      <c r="AE96" s="3"/>
      <c r="AF96" s="3" t="str">
        <f t="shared" si="33"/>
        <v/>
      </c>
      <c r="AG96" s="3" t="s">
        <v>528</v>
      </c>
      <c r="AH96" s="1"/>
      <c r="AI96" s="1" t="str">
        <f t="shared" si="34"/>
        <v>　</v>
      </c>
    </row>
    <row r="97" spans="1:35" ht="22.5" customHeight="1">
      <c r="A97" s="20">
        <v>61</v>
      </c>
      <c r="B97" s="4"/>
      <c r="C97" s="4"/>
      <c r="D97" s="4"/>
      <c r="E97" s="4"/>
      <c r="F97" s="4"/>
      <c r="G97" s="125"/>
      <c r="H97" s="126"/>
      <c r="I97" s="116"/>
      <c r="J97" s="117"/>
      <c r="K97" s="117"/>
      <c r="L97" s="117"/>
      <c r="M97" s="118"/>
      <c r="N97" s="5"/>
      <c r="R97" s="3" t="str">
        <f t="shared" si="24"/>
        <v/>
      </c>
      <c r="S97" s="46" t="str">
        <f t="shared" si="25"/>
        <v/>
      </c>
      <c r="T97" s="47" t="str">
        <f>IF($S97="","",VLOOKUP($S97,'(種目・作業用)'!$A$2:$D$7,2,FALSE))</f>
        <v/>
      </c>
      <c r="U97" s="47" t="str">
        <f>IF($S97="","",VLOOKUP($S97,'(種目・作業用)'!$A$2:$D$7,3,FALSE))</f>
        <v/>
      </c>
      <c r="V97" s="47" t="str">
        <f>IF($S97="","",VLOOKUP($S97,'(種目・作業用)'!$A$2:$D$7,4,FALSE))</f>
        <v/>
      </c>
      <c r="W97" s="48" t="str">
        <f t="shared" si="26"/>
        <v/>
      </c>
      <c r="X97" s="3" t="str">
        <f t="shared" si="27"/>
        <v xml:space="preserve"> </v>
      </c>
      <c r="Y97" s="3" t="str">
        <f t="shared" si="28"/>
        <v/>
      </c>
      <c r="Z97" s="3" t="str">
        <f t="shared" si="29"/>
        <v/>
      </c>
      <c r="AA97" s="3" t="str">
        <f t="shared" si="30"/>
        <v/>
      </c>
      <c r="AB97" s="49" t="str">
        <f t="shared" si="35"/>
        <v/>
      </c>
      <c r="AC97" s="3" t="str">
        <f t="shared" si="31"/>
        <v/>
      </c>
      <c r="AD97" s="3" t="str">
        <f t="shared" si="32"/>
        <v/>
      </c>
      <c r="AE97" s="3"/>
      <c r="AF97" s="3" t="str">
        <f t="shared" si="33"/>
        <v/>
      </c>
      <c r="AG97" s="3" t="s">
        <v>528</v>
      </c>
      <c r="AH97" s="1"/>
      <c r="AI97" s="1" t="str">
        <f t="shared" si="34"/>
        <v>　</v>
      </c>
    </row>
    <row r="98" spans="1:35" ht="22.5" customHeight="1">
      <c r="A98" s="20">
        <v>62</v>
      </c>
      <c r="B98" s="4"/>
      <c r="C98" s="4"/>
      <c r="D98" s="4"/>
      <c r="E98" s="4"/>
      <c r="F98" s="4"/>
      <c r="G98" s="125"/>
      <c r="H98" s="126"/>
      <c r="I98" s="116"/>
      <c r="J98" s="117"/>
      <c r="K98" s="117"/>
      <c r="L98" s="117"/>
      <c r="M98" s="118"/>
      <c r="N98" s="5"/>
      <c r="R98" s="3" t="str">
        <f t="shared" si="24"/>
        <v/>
      </c>
      <c r="S98" s="46" t="str">
        <f t="shared" si="25"/>
        <v/>
      </c>
      <c r="T98" s="47" t="str">
        <f>IF($S98="","",VLOOKUP($S98,'(種目・作業用)'!$A$2:$D$7,2,FALSE))</f>
        <v/>
      </c>
      <c r="U98" s="47" t="str">
        <f>IF($S98="","",VLOOKUP($S98,'(種目・作業用)'!$A$2:$D$7,3,FALSE))</f>
        <v/>
      </c>
      <c r="V98" s="47" t="str">
        <f>IF($S98="","",VLOOKUP($S98,'(種目・作業用)'!$A$2:$D$7,4,FALSE))</f>
        <v/>
      </c>
      <c r="W98" s="48" t="str">
        <f t="shared" si="26"/>
        <v/>
      </c>
      <c r="X98" s="3" t="str">
        <f t="shared" si="27"/>
        <v xml:space="preserve"> </v>
      </c>
      <c r="Y98" s="3" t="str">
        <f t="shared" si="28"/>
        <v/>
      </c>
      <c r="Z98" s="3" t="str">
        <f t="shared" si="29"/>
        <v/>
      </c>
      <c r="AA98" s="3" t="str">
        <f t="shared" si="30"/>
        <v/>
      </c>
      <c r="AB98" s="49" t="str">
        <f t="shared" si="35"/>
        <v/>
      </c>
      <c r="AC98" s="3" t="str">
        <f t="shared" si="31"/>
        <v/>
      </c>
      <c r="AD98" s="3" t="str">
        <f t="shared" si="32"/>
        <v/>
      </c>
      <c r="AE98" s="3"/>
      <c r="AF98" s="3" t="str">
        <f t="shared" si="33"/>
        <v/>
      </c>
      <c r="AG98" s="3" t="s">
        <v>528</v>
      </c>
      <c r="AH98" s="1"/>
      <c r="AI98" s="1" t="str">
        <f t="shared" si="34"/>
        <v>　</v>
      </c>
    </row>
    <row r="99" spans="1:35" ht="22.5" customHeight="1">
      <c r="A99" s="20">
        <v>63</v>
      </c>
      <c r="B99" s="4"/>
      <c r="C99" s="4"/>
      <c r="D99" s="4"/>
      <c r="E99" s="4"/>
      <c r="F99" s="4"/>
      <c r="G99" s="125"/>
      <c r="H99" s="126"/>
      <c r="I99" s="116"/>
      <c r="J99" s="117"/>
      <c r="K99" s="117"/>
      <c r="L99" s="117"/>
      <c r="M99" s="118"/>
      <c r="N99" s="5"/>
      <c r="R99" s="3" t="str">
        <f t="shared" si="24"/>
        <v/>
      </c>
      <c r="S99" s="46" t="str">
        <f t="shared" si="25"/>
        <v/>
      </c>
      <c r="T99" s="47" t="str">
        <f>IF($S99="","",VLOOKUP($S99,'(種目・作業用)'!$A$2:$D$7,2,FALSE))</f>
        <v/>
      </c>
      <c r="U99" s="47" t="str">
        <f>IF($S99="","",VLOOKUP($S99,'(種目・作業用)'!$A$2:$D$7,3,FALSE))</f>
        <v/>
      </c>
      <c r="V99" s="47" t="str">
        <f>IF($S99="","",VLOOKUP($S99,'(種目・作業用)'!$A$2:$D$7,4,FALSE))</f>
        <v/>
      </c>
      <c r="W99" s="48" t="str">
        <f t="shared" si="26"/>
        <v/>
      </c>
      <c r="X99" s="3" t="str">
        <f t="shared" si="27"/>
        <v xml:space="preserve"> </v>
      </c>
      <c r="Y99" s="3" t="str">
        <f t="shared" si="28"/>
        <v/>
      </c>
      <c r="Z99" s="3" t="str">
        <f t="shared" si="29"/>
        <v/>
      </c>
      <c r="AA99" s="3" t="str">
        <f t="shared" si="30"/>
        <v/>
      </c>
      <c r="AB99" s="49" t="str">
        <f t="shared" si="35"/>
        <v/>
      </c>
      <c r="AC99" s="3" t="str">
        <f t="shared" si="31"/>
        <v/>
      </c>
      <c r="AD99" s="3" t="str">
        <f t="shared" si="32"/>
        <v/>
      </c>
      <c r="AE99" s="3"/>
      <c r="AF99" s="3" t="str">
        <f t="shared" si="33"/>
        <v/>
      </c>
      <c r="AG99" s="3" t="s">
        <v>528</v>
      </c>
      <c r="AH99" s="1"/>
      <c r="AI99" s="1" t="str">
        <f t="shared" si="34"/>
        <v>　</v>
      </c>
    </row>
    <row r="100" spans="1:35" ht="22.5" customHeight="1">
      <c r="A100" s="20">
        <v>64</v>
      </c>
      <c r="B100" s="4"/>
      <c r="C100" s="4"/>
      <c r="D100" s="4"/>
      <c r="E100" s="4"/>
      <c r="F100" s="4"/>
      <c r="G100" s="125"/>
      <c r="H100" s="126"/>
      <c r="I100" s="116"/>
      <c r="J100" s="117"/>
      <c r="K100" s="117"/>
      <c r="L100" s="117"/>
      <c r="M100" s="118"/>
      <c r="N100" s="5"/>
      <c r="R100" s="3" t="str">
        <f t="shared" si="24"/>
        <v/>
      </c>
      <c r="S100" s="46" t="str">
        <f t="shared" si="25"/>
        <v/>
      </c>
      <c r="T100" s="47" t="str">
        <f>IF($S100="","",VLOOKUP($S100,'(種目・作業用)'!$A$2:$D$7,2,FALSE))</f>
        <v/>
      </c>
      <c r="U100" s="47" t="str">
        <f>IF($S100="","",VLOOKUP($S100,'(種目・作業用)'!$A$2:$D$7,3,FALSE))</f>
        <v/>
      </c>
      <c r="V100" s="47" t="str">
        <f>IF($S100="","",VLOOKUP($S100,'(種目・作業用)'!$A$2:$D$7,4,FALSE))</f>
        <v/>
      </c>
      <c r="W100" s="48" t="str">
        <f t="shared" si="26"/>
        <v/>
      </c>
      <c r="X100" s="3" t="str">
        <f t="shared" si="27"/>
        <v xml:space="preserve"> </v>
      </c>
      <c r="Y100" s="3" t="str">
        <f t="shared" si="28"/>
        <v/>
      </c>
      <c r="Z100" s="3" t="str">
        <f t="shared" si="29"/>
        <v/>
      </c>
      <c r="AA100" s="3" t="str">
        <f t="shared" si="30"/>
        <v/>
      </c>
      <c r="AB100" s="49" t="str">
        <f t="shared" si="35"/>
        <v/>
      </c>
      <c r="AC100" s="3" t="str">
        <f t="shared" si="31"/>
        <v/>
      </c>
      <c r="AD100" s="3" t="str">
        <f t="shared" si="32"/>
        <v/>
      </c>
      <c r="AE100" s="3"/>
      <c r="AF100" s="3" t="str">
        <f t="shared" si="33"/>
        <v/>
      </c>
      <c r="AG100" s="3" t="s">
        <v>528</v>
      </c>
      <c r="AH100" s="1"/>
      <c r="AI100" s="1" t="str">
        <f t="shared" si="34"/>
        <v>　</v>
      </c>
    </row>
    <row r="101" spans="1:35" ht="22.5" customHeight="1">
      <c r="A101" s="20">
        <v>65</v>
      </c>
      <c r="B101" s="4"/>
      <c r="C101" s="4"/>
      <c r="D101" s="4"/>
      <c r="E101" s="4"/>
      <c r="F101" s="4"/>
      <c r="G101" s="125"/>
      <c r="H101" s="126"/>
      <c r="I101" s="116"/>
      <c r="J101" s="117"/>
      <c r="K101" s="117"/>
      <c r="L101" s="117"/>
      <c r="M101" s="118"/>
      <c r="N101" s="5"/>
      <c r="R101" s="3" t="str">
        <f t="shared" si="24"/>
        <v/>
      </c>
      <c r="S101" s="46" t="str">
        <f t="shared" si="25"/>
        <v/>
      </c>
      <c r="T101" s="47" t="str">
        <f>IF($S101="","",VLOOKUP($S101,'(種目・作業用)'!$A$2:$D$7,2,FALSE))</f>
        <v/>
      </c>
      <c r="U101" s="47" t="str">
        <f>IF($S101="","",VLOOKUP($S101,'(種目・作業用)'!$A$2:$D$7,3,FALSE))</f>
        <v/>
      </c>
      <c r="V101" s="47" t="str">
        <f>IF($S101="","",VLOOKUP($S101,'(種目・作業用)'!$A$2:$D$7,4,FALSE))</f>
        <v/>
      </c>
      <c r="W101" s="48" t="str">
        <f t="shared" si="26"/>
        <v/>
      </c>
      <c r="X101" s="3" t="str">
        <f t="shared" si="27"/>
        <v xml:space="preserve"> </v>
      </c>
      <c r="Y101" s="3" t="str">
        <f t="shared" si="28"/>
        <v/>
      </c>
      <c r="Z101" s="3" t="str">
        <f t="shared" si="29"/>
        <v/>
      </c>
      <c r="AA101" s="3" t="str">
        <f t="shared" si="30"/>
        <v/>
      </c>
      <c r="AB101" s="49" t="str">
        <f t="shared" si="35"/>
        <v/>
      </c>
      <c r="AC101" s="3" t="str">
        <f t="shared" si="31"/>
        <v/>
      </c>
      <c r="AD101" s="3" t="str">
        <f t="shared" si="32"/>
        <v/>
      </c>
      <c r="AE101" s="3"/>
      <c r="AF101" s="3" t="str">
        <f t="shared" si="33"/>
        <v/>
      </c>
      <c r="AG101" s="3" t="s">
        <v>528</v>
      </c>
      <c r="AH101" s="1"/>
      <c r="AI101" s="1" t="str">
        <f t="shared" si="34"/>
        <v>　</v>
      </c>
    </row>
    <row r="102" spans="1:35" ht="22.5" customHeight="1">
      <c r="A102" s="20">
        <v>66</v>
      </c>
      <c r="B102" s="4"/>
      <c r="C102" s="4"/>
      <c r="D102" s="4"/>
      <c r="E102" s="4"/>
      <c r="F102" s="4"/>
      <c r="G102" s="125"/>
      <c r="H102" s="126"/>
      <c r="I102" s="116"/>
      <c r="J102" s="117"/>
      <c r="K102" s="117"/>
      <c r="L102" s="117"/>
      <c r="M102" s="118"/>
      <c r="N102" s="5"/>
      <c r="R102" s="3" t="str">
        <f t="shared" si="24"/>
        <v/>
      </c>
      <c r="S102" s="46" t="str">
        <f t="shared" si="25"/>
        <v/>
      </c>
      <c r="T102" s="47" t="str">
        <f>IF($S102="","",VLOOKUP($S102,'(種目・作業用)'!$A$2:$D$7,2,FALSE))</f>
        <v/>
      </c>
      <c r="U102" s="47" t="str">
        <f>IF($S102="","",VLOOKUP($S102,'(種目・作業用)'!$A$2:$D$7,3,FALSE))</f>
        <v/>
      </c>
      <c r="V102" s="47" t="str">
        <f>IF($S102="","",VLOOKUP($S102,'(種目・作業用)'!$A$2:$D$7,4,FALSE))</f>
        <v/>
      </c>
      <c r="W102" s="48" t="str">
        <f t="shared" si="26"/>
        <v/>
      </c>
      <c r="X102" s="3" t="str">
        <f t="shared" si="27"/>
        <v xml:space="preserve"> </v>
      </c>
      <c r="Y102" s="3" t="str">
        <f t="shared" si="28"/>
        <v/>
      </c>
      <c r="Z102" s="3" t="str">
        <f t="shared" si="29"/>
        <v/>
      </c>
      <c r="AA102" s="3" t="str">
        <f t="shared" si="30"/>
        <v/>
      </c>
      <c r="AB102" s="49" t="str">
        <f t="shared" si="35"/>
        <v/>
      </c>
      <c r="AC102" s="3" t="str">
        <f t="shared" si="31"/>
        <v/>
      </c>
      <c r="AD102" s="3" t="str">
        <f t="shared" si="32"/>
        <v/>
      </c>
      <c r="AE102" s="3"/>
      <c r="AF102" s="3" t="str">
        <f t="shared" si="33"/>
        <v/>
      </c>
      <c r="AG102" s="3" t="s">
        <v>528</v>
      </c>
      <c r="AH102" s="1"/>
      <c r="AI102" s="1" t="str">
        <f t="shared" si="34"/>
        <v>　</v>
      </c>
    </row>
    <row r="103" spans="1:35" ht="22.5" customHeight="1">
      <c r="A103" s="20">
        <v>67</v>
      </c>
      <c r="B103" s="4"/>
      <c r="C103" s="4"/>
      <c r="D103" s="4"/>
      <c r="E103" s="4"/>
      <c r="F103" s="4"/>
      <c r="G103" s="125"/>
      <c r="H103" s="126"/>
      <c r="I103" s="116"/>
      <c r="J103" s="117"/>
      <c r="K103" s="117"/>
      <c r="L103" s="117"/>
      <c r="M103" s="118"/>
      <c r="N103" s="5"/>
      <c r="R103" s="3" t="str">
        <f t="shared" si="24"/>
        <v/>
      </c>
      <c r="S103" s="46" t="str">
        <f t="shared" si="25"/>
        <v/>
      </c>
      <c r="T103" s="47" t="str">
        <f>IF($S103="","",VLOOKUP($S103,'(種目・作業用)'!$A$2:$D$7,2,FALSE))</f>
        <v/>
      </c>
      <c r="U103" s="47" t="str">
        <f>IF($S103="","",VLOOKUP($S103,'(種目・作業用)'!$A$2:$D$7,3,FALSE))</f>
        <v/>
      </c>
      <c r="V103" s="47" t="str">
        <f>IF($S103="","",VLOOKUP($S103,'(種目・作業用)'!$A$2:$D$7,4,FALSE))</f>
        <v/>
      </c>
      <c r="W103" s="48" t="str">
        <f t="shared" si="26"/>
        <v/>
      </c>
      <c r="X103" s="3" t="str">
        <f t="shared" si="27"/>
        <v xml:space="preserve"> </v>
      </c>
      <c r="Y103" s="3" t="str">
        <f t="shared" si="28"/>
        <v/>
      </c>
      <c r="Z103" s="3" t="str">
        <f t="shared" si="29"/>
        <v/>
      </c>
      <c r="AA103" s="3" t="str">
        <f t="shared" si="30"/>
        <v/>
      </c>
      <c r="AB103" s="49" t="str">
        <f t="shared" si="35"/>
        <v/>
      </c>
      <c r="AC103" s="3" t="str">
        <f t="shared" si="31"/>
        <v/>
      </c>
      <c r="AD103" s="3" t="str">
        <f t="shared" si="32"/>
        <v/>
      </c>
      <c r="AE103" s="3"/>
      <c r="AF103" s="3" t="str">
        <f t="shared" si="33"/>
        <v/>
      </c>
      <c r="AG103" s="3" t="s">
        <v>528</v>
      </c>
      <c r="AH103" s="1"/>
      <c r="AI103" s="1" t="str">
        <f t="shared" si="34"/>
        <v>　</v>
      </c>
    </row>
    <row r="104" spans="1:35" ht="22.5" customHeight="1">
      <c r="A104" s="20">
        <v>68</v>
      </c>
      <c r="B104" s="4"/>
      <c r="C104" s="4"/>
      <c r="D104" s="4"/>
      <c r="E104" s="4"/>
      <c r="F104" s="4"/>
      <c r="G104" s="125"/>
      <c r="H104" s="126"/>
      <c r="I104" s="116"/>
      <c r="J104" s="117"/>
      <c r="K104" s="117"/>
      <c r="L104" s="117"/>
      <c r="M104" s="118"/>
      <c r="N104" s="5"/>
      <c r="R104" s="3" t="str">
        <f t="shared" si="24"/>
        <v/>
      </c>
      <c r="S104" s="46" t="str">
        <f t="shared" si="25"/>
        <v/>
      </c>
      <c r="T104" s="47" t="str">
        <f>IF($S104="","",VLOOKUP($S104,'(種目・作業用)'!$A$2:$D$7,2,FALSE))</f>
        <v/>
      </c>
      <c r="U104" s="47" t="str">
        <f>IF($S104="","",VLOOKUP($S104,'(種目・作業用)'!$A$2:$D$7,3,FALSE))</f>
        <v/>
      </c>
      <c r="V104" s="47" t="str">
        <f>IF($S104="","",VLOOKUP($S104,'(種目・作業用)'!$A$2:$D$7,4,FALSE))</f>
        <v/>
      </c>
      <c r="W104" s="48" t="str">
        <f t="shared" si="26"/>
        <v/>
      </c>
      <c r="X104" s="3" t="str">
        <f t="shared" si="27"/>
        <v xml:space="preserve"> </v>
      </c>
      <c r="Y104" s="3" t="str">
        <f t="shared" si="28"/>
        <v/>
      </c>
      <c r="Z104" s="3" t="str">
        <f t="shared" si="29"/>
        <v/>
      </c>
      <c r="AA104" s="3" t="str">
        <f t="shared" si="30"/>
        <v/>
      </c>
      <c r="AB104" s="49" t="str">
        <f t="shared" si="35"/>
        <v/>
      </c>
      <c r="AC104" s="3" t="str">
        <f t="shared" si="31"/>
        <v/>
      </c>
      <c r="AD104" s="3" t="str">
        <f t="shared" si="32"/>
        <v/>
      </c>
      <c r="AE104" s="3"/>
      <c r="AF104" s="3" t="str">
        <f t="shared" si="33"/>
        <v/>
      </c>
      <c r="AG104" s="3" t="s">
        <v>528</v>
      </c>
      <c r="AH104" s="1"/>
      <c r="AI104" s="1" t="str">
        <f t="shared" si="34"/>
        <v>　</v>
      </c>
    </row>
    <row r="105" spans="1:35" ht="22.5" customHeight="1">
      <c r="A105" s="20">
        <v>69</v>
      </c>
      <c r="B105" s="4"/>
      <c r="C105" s="4"/>
      <c r="D105" s="4"/>
      <c r="E105" s="4"/>
      <c r="F105" s="4"/>
      <c r="G105" s="125"/>
      <c r="H105" s="126"/>
      <c r="I105" s="116"/>
      <c r="J105" s="117"/>
      <c r="K105" s="117"/>
      <c r="L105" s="117"/>
      <c r="M105" s="118"/>
      <c r="N105" s="5"/>
      <c r="R105" s="3" t="str">
        <f t="shared" si="24"/>
        <v/>
      </c>
      <c r="S105" s="46" t="str">
        <f t="shared" si="25"/>
        <v/>
      </c>
      <c r="T105" s="47" t="str">
        <f>IF($S105="","",VLOOKUP($S105,'(種目・作業用)'!$A$2:$D$7,2,FALSE))</f>
        <v/>
      </c>
      <c r="U105" s="47" t="str">
        <f>IF($S105="","",VLOOKUP($S105,'(種目・作業用)'!$A$2:$D$7,3,FALSE))</f>
        <v/>
      </c>
      <c r="V105" s="47" t="str">
        <f>IF($S105="","",VLOOKUP($S105,'(種目・作業用)'!$A$2:$D$7,4,FALSE))</f>
        <v/>
      </c>
      <c r="W105" s="48" t="str">
        <f t="shared" si="26"/>
        <v/>
      </c>
      <c r="X105" s="3" t="str">
        <f t="shared" si="27"/>
        <v xml:space="preserve"> </v>
      </c>
      <c r="Y105" s="3" t="str">
        <f t="shared" si="28"/>
        <v/>
      </c>
      <c r="Z105" s="3" t="str">
        <f t="shared" si="29"/>
        <v/>
      </c>
      <c r="AA105" s="3" t="str">
        <f t="shared" si="30"/>
        <v/>
      </c>
      <c r="AB105" s="49" t="str">
        <f t="shared" si="35"/>
        <v/>
      </c>
      <c r="AC105" s="3" t="str">
        <f t="shared" si="31"/>
        <v/>
      </c>
      <c r="AD105" s="3" t="str">
        <f t="shared" si="32"/>
        <v/>
      </c>
      <c r="AE105" s="3"/>
      <c r="AF105" s="3" t="str">
        <f t="shared" si="33"/>
        <v/>
      </c>
      <c r="AG105" s="3" t="s">
        <v>528</v>
      </c>
      <c r="AH105" s="1"/>
      <c r="AI105" s="1" t="str">
        <f t="shared" si="34"/>
        <v>　</v>
      </c>
    </row>
    <row r="106" spans="1:35" ht="22.5" customHeight="1">
      <c r="A106" s="20">
        <v>70</v>
      </c>
      <c r="B106" s="4"/>
      <c r="C106" s="4"/>
      <c r="D106" s="4"/>
      <c r="E106" s="4"/>
      <c r="F106" s="4"/>
      <c r="G106" s="125"/>
      <c r="H106" s="126"/>
      <c r="I106" s="116"/>
      <c r="J106" s="117"/>
      <c r="K106" s="117"/>
      <c r="L106" s="117"/>
      <c r="M106" s="118"/>
      <c r="N106" s="5"/>
      <c r="R106" s="3" t="str">
        <f t="shared" si="24"/>
        <v/>
      </c>
      <c r="S106" s="46" t="str">
        <f t="shared" si="25"/>
        <v/>
      </c>
      <c r="T106" s="47" t="str">
        <f>IF($S106="","",VLOOKUP($S106,'(種目・作業用)'!$A$2:$D$7,2,FALSE))</f>
        <v/>
      </c>
      <c r="U106" s="47" t="str">
        <f>IF($S106="","",VLOOKUP($S106,'(種目・作業用)'!$A$2:$D$7,3,FALSE))</f>
        <v/>
      </c>
      <c r="V106" s="47" t="str">
        <f>IF($S106="","",VLOOKUP($S106,'(種目・作業用)'!$A$2:$D$7,4,FALSE))</f>
        <v/>
      </c>
      <c r="W106" s="48" t="str">
        <f t="shared" si="26"/>
        <v/>
      </c>
      <c r="X106" s="3" t="str">
        <f t="shared" si="27"/>
        <v xml:space="preserve"> </v>
      </c>
      <c r="Y106" s="3" t="str">
        <f t="shared" si="28"/>
        <v/>
      </c>
      <c r="Z106" s="3" t="str">
        <f t="shared" si="29"/>
        <v/>
      </c>
      <c r="AA106" s="3" t="str">
        <f t="shared" si="30"/>
        <v/>
      </c>
      <c r="AB106" s="49" t="str">
        <f t="shared" si="35"/>
        <v/>
      </c>
      <c r="AC106" s="3" t="str">
        <f t="shared" si="31"/>
        <v/>
      </c>
      <c r="AD106" s="3" t="str">
        <f t="shared" si="32"/>
        <v/>
      </c>
      <c r="AE106" s="3"/>
      <c r="AF106" s="3" t="str">
        <f t="shared" si="33"/>
        <v/>
      </c>
      <c r="AG106" s="3" t="s">
        <v>528</v>
      </c>
      <c r="AH106" s="1"/>
      <c r="AI106" s="1" t="str">
        <f t="shared" si="34"/>
        <v>　</v>
      </c>
    </row>
    <row r="107" spans="1:35" ht="22.5" customHeight="1">
      <c r="A107" s="20">
        <v>71</v>
      </c>
      <c r="B107" s="4"/>
      <c r="C107" s="4"/>
      <c r="D107" s="4"/>
      <c r="E107" s="4"/>
      <c r="F107" s="4"/>
      <c r="G107" s="125"/>
      <c r="H107" s="126"/>
      <c r="I107" s="116"/>
      <c r="J107" s="117"/>
      <c r="K107" s="117"/>
      <c r="L107" s="117"/>
      <c r="M107" s="118"/>
      <c r="N107" s="5"/>
      <c r="R107" s="3" t="str">
        <f t="shared" si="24"/>
        <v/>
      </c>
      <c r="S107" s="46" t="str">
        <f t="shared" si="25"/>
        <v/>
      </c>
      <c r="T107" s="47" t="str">
        <f>IF($S107="","",VLOOKUP($S107,'(種目・作業用)'!$A$2:$D$7,2,FALSE))</f>
        <v/>
      </c>
      <c r="U107" s="47" t="str">
        <f>IF($S107="","",VLOOKUP($S107,'(種目・作業用)'!$A$2:$D$7,3,FALSE))</f>
        <v/>
      </c>
      <c r="V107" s="47" t="str">
        <f>IF($S107="","",VLOOKUP($S107,'(種目・作業用)'!$A$2:$D$7,4,FALSE))</f>
        <v/>
      </c>
      <c r="W107" s="48" t="str">
        <f t="shared" si="26"/>
        <v/>
      </c>
      <c r="X107" s="3" t="str">
        <f t="shared" si="27"/>
        <v xml:space="preserve"> </v>
      </c>
      <c r="Y107" s="3" t="str">
        <f t="shared" si="28"/>
        <v/>
      </c>
      <c r="Z107" s="3" t="str">
        <f t="shared" si="29"/>
        <v/>
      </c>
      <c r="AA107" s="3" t="str">
        <f t="shared" si="30"/>
        <v/>
      </c>
      <c r="AB107" s="49" t="str">
        <f t="shared" si="35"/>
        <v/>
      </c>
      <c r="AC107" s="3" t="str">
        <f t="shared" si="31"/>
        <v/>
      </c>
      <c r="AD107" s="3" t="str">
        <f t="shared" si="32"/>
        <v/>
      </c>
      <c r="AE107" s="3"/>
      <c r="AF107" s="3" t="str">
        <f t="shared" si="33"/>
        <v/>
      </c>
      <c r="AG107" s="3" t="s">
        <v>528</v>
      </c>
      <c r="AH107" s="1"/>
      <c r="AI107" s="1" t="str">
        <f t="shared" si="34"/>
        <v>　</v>
      </c>
    </row>
    <row r="108" spans="1:35" ht="22.5" customHeight="1">
      <c r="A108" s="20">
        <v>72</v>
      </c>
      <c r="B108" s="4"/>
      <c r="C108" s="4"/>
      <c r="D108" s="4"/>
      <c r="E108" s="4"/>
      <c r="F108" s="4"/>
      <c r="G108" s="125"/>
      <c r="H108" s="126"/>
      <c r="I108" s="116"/>
      <c r="J108" s="117"/>
      <c r="K108" s="117"/>
      <c r="L108" s="117"/>
      <c r="M108" s="118"/>
      <c r="N108" s="5"/>
      <c r="R108" s="3" t="str">
        <f t="shared" si="24"/>
        <v/>
      </c>
      <c r="S108" s="46" t="str">
        <f t="shared" si="25"/>
        <v/>
      </c>
      <c r="T108" s="47" t="str">
        <f>IF($S108="","",VLOOKUP($S108,'(種目・作業用)'!$A$2:$D$7,2,FALSE))</f>
        <v/>
      </c>
      <c r="U108" s="47" t="str">
        <f>IF($S108="","",VLOOKUP($S108,'(種目・作業用)'!$A$2:$D$7,3,FALSE))</f>
        <v/>
      </c>
      <c r="V108" s="47" t="str">
        <f>IF($S108="","",VLOOKUP($S108,'(種目・作業用)'!$A$2:$D$7,4,FALSE))</f>
        <v/>
      </c>
      <c r="W108" s="48" t="str">
        <f t="shared" si="26"/>
        <v/>
      </c>
      <c r="X108" s="3" t="str">
        <f t="shared" si="27"/>
        <v xml:space="preserve"> </v>
      </c>
      <c r="Y108" s="3" t="str">
        <f t="shared" si="28"/>
        <v/>
      </c>
      <c r="Z108" s="3" t="str">
        <f t="shared" si="29"/>
        <v/>
      </c>
      <c r="AA108" s="3" t="str">
        <f t="shared" si="30"/>
        <v/>
      </c>
      <c r="AB108" s="49" t="str">
        <f t="shared" si="35"/>
        <v/>
      </c>
      <c r="AC108" s="3" t="str">
        <f t="shared" si="31"/>
        <v/>
      </c>
      <c r="AD108" s="3" t="str">
        <f t="shared" si="32"/>
        <v/>
      </c>
      <c r="AE108" s="3"/>
      <c r="AF108" s="3" t="str">
        <f t="shared" si="33"/>
        <v/>
      </c>
      <c r="AG108" s="3" t="s">
        <v>528</v>
      </c>
      <c r="AH108" s="1"/>
      <c r="AI108" s="1" t="str">
        <f t="shared" si="34"/>
        <v>　</v>
      </c>
    </row>
    <row r="109" spans="1:35" ht="22.5" customHeight="1">
      <c r="A109" s="20">
        <v>73</v>
      </c>
      <c r="B109" s="4"/>
      <c r="C109" s="4"/>
      <c r="D109" s="4"/>
      <c r="E109" s="4"/>
      <c r="F109" s="4"/>
      <c r="G109" s="125"/>
      <c r="H109" s="126"/>
      <c r="I109" s="116"/>
      <c r="J109" s="117"/>
      <c r="K109" s="117"/>
      <c r="L109" s="117"/>
      <c r="M109" s="118"/>
      <c r="N109" s="5"/>
      <c r="R109" s="3" t="str">
        <f t="shared" si="24"/>
        <v/>
      </c>
      <c r="S109" s="46" t="str">
        <f t="shared" si="25"/>
        <v/>
      </c>
      <c r="T109" s="47" t="str">
        <f>IF($S109="","",VLOOKUP($S109,'(種目・作業用)'!$A$2:$D$7,2,FALSE))</f>
        <v/>
      </c>
      <c r="U109" s="47" t="str">
        <f>IF($S109="","",VLOOKUP($S109,'(種目・作業用)'!$A$2:$D$7,3,FALSE))</f>
        <v/>
      </c>
      <c r="V109" s="47" t="str">
        <f>IF($S109="","",VLOOKUP($S109,'(種目・作業用)'!$A$2:$D$7,4,FALSE))</f>
        <v/>
      </c>
      <c r="W109" s="48" t="str">
        <f t="shared" si="26"/>
        <v/>
      </c>
      <c r="X109" s="3" t="str">
        <f t="shared" si="27"/>
        <v xml:space="preserve"> </v>
      </c>
      <c r="Y109" s="3" t="str">
        <f t="shared" si="28"/>
        <v/>
      </c>
      <c r="Z109" s="3" t="str">
        <f t="shared" si="29"/>
        <v/>
      </c>
      <c r="AA109" s="3" t="str">
        <f t="shared" si="30"/>
        <v/>
      </c>
      <c r="AB109" s="49" t="str">
        <f t="shared" si="35"/>
        <v/>
      </c>
      <c r="AC109" s="3" t="str">
        <f t="shared" si="31"/>
        <v/>
      </c>
      <c r="AD109" s="3" t="str">
        <f t="shared" si="32"/>
        <v/>
      </c>
      <c r="AE109" s="3"/>
      <c r="AF109" s="3" t="str">
        <f t="shared" si="33"/>
        <v/>
      </c>
      <c r="AG109" s="3" t="s">
        <v>528</v>
      </c>
      <c r="AH109" s="1"/>
      <c r="AI109" s="1" t="str">
        <f t="shared" si="34"/>
        <v>　</v>
      </c>
    </row>
    <row r="110" spans="1:35" ht="22.5" customHeight="1">
      <c r="A110" s="20">
        <v>74</v>
      </c>
      <c r="B110" s="4"/>
      <c r="C110" s="4"/>
      <c r="D110" s="4"/>
      <c r="E110" s="4"/>
      <c r="F110" s="4"/>
      <c r="G110" s="125"/>
      <c r="H110" s="126"/>
      <c r="I110" s="116"/>
      <c r="J110" s="117"/>
      <c r="K110" s="117"/>
      <c r="L110" s="117"/>
      <c r="M110" s="118"/>
      <c r="N110" s="5"/>
      <c r="R110" s="3" t="str">
        <f t="shared" si="24"/>
        <v/>
      </c>
      <c r="S110" s="46" t="str">
        <f t="shared" si="25"/>
        <v/>
      </c>
      <c r="T110" s="47" t="str">
        <f>IF($S110="","",VLOOKUP($S110,'(種目・作業用)'!$A$2:$D$7,2,FALSE))</f>
        <v/>
      </c>
      <c r="U110" s="47" t="str">
        <f>IF($S110="","",VLOOKUP($S110,'(種目・作業用)'!$A$2:$D$7,3,FALSE))</f>
        <v/>
      </c>
      <c r="V110" s="47" t="str">
        <f>IF($S110="","",VLOOKUP($S110,'(種目・作業用)'!$A$2:$D$7,4,FALSE))</f>
        <v/>
      </c>
      <c r="W110" s="48" t="str">
        <f t="shared" si="26"/>
        <v/>
      </c>
      <c r="X110" s="3" t="str">
        <f t="shared" si="27"/>
        <v xml:space="preserve"> </v>
      </c>
      <c r="Y110" s="3" t="str">
        <f t="shared" si="28"/>
        <v/>
      </c>
      <c r="Z110" s="3" t="str">
        <f t="shared" si="29"/>
        <v/>
      </c>
      <c r="AA110" s="3" t="str">
        <f t="shared" si="30"/>
        <v/>
      </c>
      <c r="AB110" s="49" t="str">
        <f t="shared" si="35"/>
        <v/>
      </c>
      <c r="AC110" s="3" t="str">
        <f t="shared" si="31"/>
        <v/>
      </c>
      <c r="AD110" s="3" t="str">
        <f t="shared" si="32"/>
        <v/>
      </c>
      <c r="AE110" s="3"/>
      <c r="AF110" s="3" t="str">
        <f t="shared" si="33"/>
        <v/>
      </c>
      <c r="AG110" s="3" t="s">
        <v>528</v>
      </c>
      <c r="AH110" s="1"/>
      <c r="AI110" s="1" t="str">
        <f t="shared" si="34"/>
        <v>　</v>
      </c>
    </row>
    <row r="111" spans="1:35" ht="22.5" customHeight="1">
      <c r="A111" s="21">
        <v>75</v>
      </c>
      <c r="B111" s="4"/>
      <c r="C111" s="4"/>
      <c r="D111" s="4"/>
      <c r="E111" s="4"/>
      <c r="F111" s="4"/>
      <c r="G111" s="125"/>
      <c r="H111" s="126"/>
      <c r="I111" s="119"/>
      <c r="J111" s="120"/>
      <c r="K111" s="120"/>
      <c r="L111" s="120"/>
      <c r="M111" s="121"/>
      <c r="N111" s="5"/>
      <c r="R111" s="3" t="str">
        <f t="shared" si="24"/>
        <v/>
      </c>
      <c r="S111" s="46" t="str">
        <f t="shared" si="25"/>
        <v/>
      </c>
      <c r="T111" s="47" t="str">
        <f>IF($S111="","",VLOOKUP($S111,'(種目・作業用)'!$A$2:$D$7,2,FALSE))</f>
        <v/>
      </c>
      <c r="U111" s="47" t="str">
        <f>IF($S111="","",VLOOKUP($S111,'(種目・作業用)'!$A$2:$D$7,3,FALSE))</f>
        <v/>
      </c>
      <c r="V111" s="47" t="str">
        <f>IF($S111="","",VLOOKUP($S111,'(種目・作業用)'!$A$2:$D$7,4,FALSE))</f>
        <v/>
      </c>
      <c r="W111" s="48" t="str">
        <f t="shared" si="26"/>
        <v/>
      </c>
      <c r="X111" s="3" t="str">
        <f t="shared" si="27"/>
        <v xml:space="preserve"> </v>
      </c>
      <c r="Y111" s="3" t="str">
        <f t="shared" si="28"/>
        <v/>
      </c>
      <c r="Z111" s="3" t="str">
        <f t="shared" si="29"/>
        <v/>
      </c>
      <c r="AA111" s="3" t="str">
        <f t="shared" si="30"/>
        <v/>
      </c>
      <c r="AB111" s="49" t="str">
        <f t="shared" si="35"/>
        <v/>
      </c>
      <c r="AC111" s="3" t="str">
        <f t="shared" si="31"/>
        <v/>
      </c>
      <c r="AD111" s="3" t="str">
        <f t="shared" si="32"/>
        <v/>
      </c>
      <c r="AE111" s="3"/>
      <c r="AF111" s="3" t="str">
        <f t="shared" si="33"/>
        <v/>
      </c>
      <c r="AG111" s="3" t="s">
        <v>528</v>
      </c>
      <c r="AH111" s="1"/>
      <c r="AI111" s="1" t="str">
        <f t="shared" si="34"/>
        <v>　</v>
      </c>
    </row>
    <row r="112" spans="1:35" ht="22.5" customHeight="1">
      <c r="A112" s="22"/>
      <c r="B112" s="23"/>
      <c r="C112" s="23"/>
      <c r="D112" s="23"/>
      <c r="E112" s="23"/>
      <c r="F112" s="23"/>
      <c r="G112" s="24" t="s">
        <v>787</v>
      </c>
      <c r="H112" s="148" t="str">
        <f>$H$32</f>
        <v/>
      </c>
      <c r="I112" s="148"/>
      <c r="J112" s="148"/>
      <c r="K112" s="148"/>
      <c r="L112" s="148"/>
      <c r="M112" s="148"/>
      <c r="N112" s="27" t="s">
        <v>14</v>
      </c>
      <c r="R112" s="1"/>
      <c r="S112" s="13"/>
      <c r="T112" s="1"/>
      <c r="U112" s="1"/>
      <c r="V112" s="1"/>
      <c r="W112" s="1"/>
      <c r="X112" s="1"/>
      <c r="Y112" s="1"/>
      <c r="Z112" s="1"/>
      <c r="AA112" s="1"/>
      <c r="AB112" s="50"/>
      <c r="AC112" s="1"/>
      <c r="AD112" s="3"/>
      <c r="AE112" s="1"/>
      <c r="AF112" s="1"/>
      <c r="AG112" s="1"/>
      <c r="AH112" s="1"/>
      <c r="AI112" s="1"/>
    </row>
    <row r="113" spans="1:35" ht="7.5" customHeight="1">
      <c r="A113" s="11"/>
      <c r="B113" s="11"/>
      <c r="C113" s="11"/>
      <c r="D113" s="11"/>
      <c r="E113" s="11"/>
      <c r="F113" s="11"/>
      <c r="G113" s="28"/>
      <c r="H113" s="29"/>
      <c r="I113" s="29"/>
      <c r="J113" s="29"/>
      <c r="K113" s="29"/>
      <c r="L113" s="29"/>
      <c r="M113" s="29"/>
      <c r="N113" s="26"/>
      <c r="R113" s="1"/>
      <c r="S113" s="13"/>
      <c r="T113" s="1"/>
      <c r="U113" s="1"/>
      <c r="V113" s="1"/>
      <c r="W113" s="1"/>
      <c r="X113" s="1"/>
      <c r="Y113" s="1"/>
      <c r="Z113" s="1"/>
      <c r="AA113" s="1"/>
      <c r="AB113" s="50"/>
      <c r="AC113" s="1"/>
      <c r="AD113" s="3"/>
      <c r="AE113" s="1"/>
      <c r="AF113" s="1"/>
      <c r="AG113" s="1"/>
      <c r="AH113" s="1"/>
      <c r="AI113" s="1"/>
    </row>
    <row r="114" spans="1:35" ht="22.5" customHeight="1">
      <c r="A114" s="128" t="s">
        <v>718</v>
      </c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R114" s="1"/>
      <c r="S114" s="13"/>
      <c r="T114" s="1"/>
      <c r="U114" s="1"/>
      <c r="V114" s="1"/>
      <c r="W114" s="1"/>
      <c r="X114" s="1"/>
      <c r="Y114" s="1"/>
      <c r="Z114" s="1"/>
      <c r="AA114" s="1"/>
      <c r="AB114" s="50"/>
      <c r="AC114" s="1"/>
      <c r="AD114" s="3"/>
      <c r="AE114" s="1"/>
      <c r="AF114" s="1"/>
      <c r="AG114" s="1"/>
      <c r="AH114" s="1"/>
      <c r="AI114" s="1"/>
    </row>
    <row r="115" spans="1:35" ht="7.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R115" s="1"/>
      <c r="S115" s="13"/>
      <c r="T115" s="1"/>
      <c r="U115" s="1"/>
      <c r="V115" s="1"/>
      <c r="W115" s="1"/>
      <c r="X115" s="1"/>
      <c r="Y115" s="1"/>
      <c r="Z115" s="1"/>
      <c r="AA115" s="1"/>
      <c r="AB115" s="50"/>
      <c r="AC115" s="1"/>
      <c r="AD115" s="3"/>
      <c r="AE115" s="1"/>
      <c r="AF115" s="1"/>
      <c r="AG115" s="1"/>
      <c r="AH115" s="1"/>
      <c r="AI115" s="1"/>
    </row>
    <row r="116" spans="1:35">
      <c r="A116" s="11"/>
      <c r="B116" s="11"/>
      <c r="C116" s="11" t="s">
        <v>15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R116" s="1"/>
      <c r="S116" s="13"/>
      <c r="T116" s="1"/>
      <c r="U116" s="1"/>
      <c r="V116" s="1"/>
      <c r="W116" s="1"/>
      <c r="X116" s="1"/>
      <c r="Y116" s="1"/>
      <c r="Z116" s="1"/>
      <c r="AA116" s="1"/>
      <c r="AB116" s="50"/>
      <c r="AC116" s="1"/>
      <c r="AD116" s="3"/>
      <c r="AE116" s="1"/>
      <c r="AF116" s="1"/>
      <c r="AG116" s="1"/>
      <c r="AH116" s="1"/>
      <c r="AI116" s="1"/>
    </row>
    <row r="117" spans="1:3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R117" s="1"/>
      <c r="S117" s="13"/>
      <c r="T117" s="1"/>
      <c r="U117" s="1"/>
      <c r="V117" s="1"/>
      <c r="W117" s="1"/>
      <c r="X117" s="1"/>
      <c r="Y117" s="1"/>
      <c r="Z117" s="1"/>
      <c r="AA117" s="1"/>
      <c r="AB117" s="50"/>
      <c r="AC117" s="1"/>
      <c r="AD117" s="3"/>
      <c r="AE117" s="1"/>
      <c r="AF117" s="1"/>
      <c r="AG117" s="1"/>
      <c r="AH117" s="1"/>
      <c r="AI117" s="1"/>
    </row>
    <row r="118" spans="1:35">
      <c r="A118" s="11"/>
      <c r="B118" s="11"/>
      <c r="C118" s="166">
        <f ca="1">$C$38</f>
        <v>45528</v>
      </c>
      <c r="D118" s="166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R118" s="1"/>
      <c r="S118" s="13"/>
      <c r="T118" s="1"/>
      <c r="U118" s="1"/>
      <c r="V118" s="1"/>
      <c r="W118" s="1"/>
      <c r="X118" s="1"/>
      <c r="Y118" s="1"/>
      <c r="Z118" s="1"/>
      <c r="AA118" s="1"/>
      <c r="AB118" s="50"/>
      <c r="AC118" s="1"/>
      <c r="AD118" s="3"/>
      <c r="AE118" s="1"/>
      <c r="AF118" s="1"/>
      <c r="AG118" s="1"/>
      <c r="AH118" s="1"/>
      <c r="AI118" s="1"/>
    </row>
    <row r="119" spans="1:35" ht="22.5" customHeight="1">
      <c r="A119" s="11"/>
      <c r="B119" s="11"/>
      <c r="C119" s="11"/>
      <c r="D119" s="11"/>
      <c r="E119" s="128" t="str">
        <f>$E$39</f>
        <v/>
      </c>
      <c r="F119" s="128"/>
      <c r="G119" s="128"/>
      <c r="H119" s="128"/>
      <c r="I119" s="128"/>
      <c r="J119" s="128"/>
      <c r="K119" s="128"/>
      <c r="L119" s="128"/>
      <c r="M119" s="128"/>
      <c r="N119" s="11"/>
      <c r="R119" s="1"/>
      <c r="S119" s="13"/>
      <c r="T119" s="1"/>
      <c r="U119" s="1"/>
      <c r="V119" s="1"/>
      <c r="W119" s="1"/>
      <c r="X119" s="1"/>
      <c r="Y119" s="1"/>
      <c r="Z119" s="1"/>
      <c r="AA119" s="1"/>
      <c r="AB119" s="50"/>
      <c r="AC119" s="1"/>
      <c r="AD119" s="3"/>
      <c r="AE119" s="1"/>
      <c r="AF119" s="1"/>
      <c r="AG119" s="1"/>
      <c r="AH119" s="1"/>
      <c r="AI119" s="1"/>
    </row>
    <row r="120" spans="1:35" ht="22.5" customHeight="1">
      <c r="A120" s="11"/>
      <c r="B120" s="11"/>
      <c r="C120" s="11"/>
      <c r="D120" s="11"/>
      <c r="E120" s="11"/>
      <c r="F120" s="11"/>
      <c r="G120" s="25" t="s">
        <v>17</v>
      </c>
      <c r="H120" s="128" t="str">
        <f>$H$40</f>
        <v/>
      </c>
      <c r="I120" s="128"/>
      <c r="J120" s="128"/>
      <c r="K120" s="128"/>
      <c r="L120" s="128"/>
      <c r="M120" s="26" t="s">
        <v>14</v>
      </c>
      <c r="N120" s="11"/>
      <c r="R120" s="1"/>
      <c r="S120" s="13"/>
      <c r="T120" s="1"/>
      <c r="U120" s="1"/>
      <c r="V120" s="1"/>
      <c r="W120" s="1"/>
      <c r="X120" s="1"/>
      <c r="Y120" s="1"/>
      <c r="Z120" s="1"/>
      <c r="AA120" s="1"/>
      <c r="AB120" s="50"/>
      <c r="AC120" s="1"/>
      <c r="AD120" s="3"/>
      <c r="AE120" s="1"/>
      <c r="AF120" s="1"/>
      <c r="AG120" s="1"/>
      <c r="AH120" s="1"/>
      <c r="AI120" s="1"/>
    </row>
    <row r="121" spans="1:35" ht="32.25" customHeight="1">
      <c r="A121" s="127" t="str">
        <f>A1</f>
        <v>２０２４東北アスリートディスタンスチャレンジカップ　第３戦長井</v>
      </c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R121" s="1"/>
      <c r="S121" s="13"/>
      <c r="T121" s="1"/>
      <c r="U121" s="1"/>
      <c r="V121" s="1"/>
      <c r="W121" s="1"/>
      <c r="X121" s="1"/>
      <c r="Y121" s="1"/>
      <c r="Z121" s="1"/>
      <c r="AA121" s="1"/>
      <c r="AB121" s="50"/>
      <c r="AC121" s="1"/>
      <c r="AD121" s="3"/>
      <c r="AE121" s="1"/>
      <c r="AF121" s="1"/>
      <c r="AG121" s="1"/>
      <c r="AH121" s="1"/>
      <c r="AI121" s="1"/>
    </row>
    <row r="122" spans="1:35" ht="7.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R122" s="1"/>
      <c r="S122" s="13"/>
      <c r="T122" s="1"/>
      <c r="U122" s="1"/>
      <c r="V122" s="1"/>
      <c r="W122" s="1"/>
      <c r="X122" s="1"/>
      <c r="Y122" s="1"/>
      <c r="Z122" s="1"/>
      <c r="AA122" s="1"/>
      <c r="AB122" s="50"/>
      <c r="AC122" s="1"/>
      <c r="AD122" s="3"/>
      <c r="AE122" s="1"/>
      <c r="AF122" s="1"/>
      <c r="AG122" s="1"/>
      <c r="AH122" s="1"/>
      <c r="AI122" s="1"/>
    </row>
    <row r="123" spans="1:35" ht="22.5" customHeight="1">
      <c r="A123" s="150" t="s">
        <v>0</v>
      </c>
      <c r="B123" s="151"/>
      <c r="C123" s="138" t="str">
        <f>$C$3</f>
        <v/>
      </c>
      <c r="D123" s="139"/>
      <c r="E123" s="139"/>
      <c r="F123" s="139"/>
      <c r="G123" s="140"/>
      <c r="H123" s="151" t="s">
        <v>12</v>
      </c>
      <c r="I123" s="151"/>
      <c r="J123" s="167" t="str">
        <f>$J$3</f>
        <v/>
      </c>
      <c r="K123" s="168"/>
      <c r="L123" s="168"/>
      <c r="M123" s="168"/>
      <c r="N123" s="169"/>
      <c r="P123" s="1" t="s">
        <v>836</v>
      </c>
      <c r="Q123" s="1">
        <f>COUNTIF(F127:F151,P123)</f>
        <v>0</v>
      </c>
      <c r="R123" s="1"/>
      <c r="S123" s="13"/>
      <c r="T123" s="1"/>
      <c r="U123" s="1"/>
      <c r="V123" s="1"/>
      <c r="W123" s="1"/>
      <c r="X123" s="1"/>
      <c r="Y123" s="1"/>
      <c r="Z123" s="1"/>
      <c r="AA123" s="1"/>
      <c r="AB123" s="50"/>
      <c r="AC123" s="1"/>
      <c r="AD123" s="3"/>
      <c r="AE123" s="1"/>
      <c r="AF123" s="1"/>
      <c r="AG123" s="1"/>
      <c r="AH123" s="1"/>
      <c r="AI123" s="1"/>
    </row>
    <row r="124" spans="1:35" ht="22.5" customHeight="1">
      <c r="A124" s="153" t="s">
        <v>13</v>
      </c>
      <c r="B124" s="154"/>
      <c r="C124" s="170" t="str">
        <f>$C$4</f>
        <v/>
      </c>
      <c r="D124" s="171"/>
      <c r="E124" s="171"/>
      <c r="F124" s="171"/>
      <c r="G124" s="172"/>
      <c r="H124" s="152" t="s">
        <v>16</v>
      </c>
      <c r="I124" s="152"/>
      <c r="J124" s="135" t="str">
        <f>$J$4</f>
        <v/>
      </c>
      <c r="K124" s="136"/>
      <c r="L124" s="136"/>
      <c r="M124" s="136"/>
      <c r="N124" s="137"/>
      <c r="P124" s="1" t="s">
        <v>837</v>
      </c>
      <c r="Q124" s="1">
        <f>COUNTIF(F127:F151,P124)</f>
        <v>0</v>
      </c>
      <c r="R124" s="1"/>
      <c r="S124" s="13"/>
      <c r="T124" s="1"/>
      <c r="U124" s="1"/>
      <c r="V124" s="1"/>
      <c r="W124" s="1"/>
      <c r="X124" s="1"/>
      <c r="Y124" s="1"/>
      <c r="Z124" s="1"/>
      <c r="AA124" s="1"/>
      <c r="AB124" s="50"/>
      <c r="AC124" s="1"/>
      <c r="AD124" s="3"/>
      <c r="AE124" s="1"/>
      <c r="AF124" s="1"/>
      <c r="AG124" s="1"/>
      <c r="AH124" s="1"/>
      <c r="AI124" s="1"/>
    </row>
    <row r="125" spans="1:35" ht="17.25" customHeight="1">
      <c r="A125" s="131"/>
      <c r="B125" s="129" t="s">
        <v>1</v>
      </c>
      <c r="C125" s="129" t="s">
        <v>2</v>
      </c>
      <c r="D125" s="129"/>
      <c r="E125" s="129" t="s">
        <v>3</v>
      </c>
      <c r="F125" s="129" t="s">
        <v>4</v>
      </c>
      <c r="G125" s="161" t="s">
        <v>497</v>
      </c>
      <c r="H125" s="162"/>
      <c r="I125" s="129" t="s">
        <v>9</v>
      </c>
      <c r="J125" s="129"/>
      <c r="K125" s="129"/>
      <c r="L125" s="129"/>
      <c r="M125" s="129"/>
      <c r="N125" s="133" t="s">
        <v>6</v>
      </c>
      <c r="R125" s="1"/>
      <c r="S125" s="13"/>
      <c r="T125" s="1"/>
      <c r="U125" s="1"/>
      <c r="V125" s="1"/>
      <c r="W125" s="1"/>
      <c r="X125" s="1"/>
      <c r="Y125" s="1"/>
      <c r="Z125" s="1"/>
      <c r="AA125" s="1"/>
      <c r="AB125" s="50"/>
      <c r="AC125" s="1"/>
      <c r="AD125" s="3"/>
      <c r="AE125" s="1"/>
      <c r="AF125" s="1"/>
      <c r="AG125" s="1"/>
      <c r="AH125" s="1"/>
      <c r="AI125" s="1"/>
    </row>
    <row r="126" spans="1:35" ht="17.25" customHeight="1" thickBot="1">
      <c r="A126" s="132"/>
      <c r="B126" s="130"/>
      <c r="C126" s="18" t="s">
        <v>11</v>
      </c>
      <c r="D126" s="18" t="s">
        <v>10</v>
      </c>
      <c r="E126" s="130"/>
      <c r="F126" s="130"/>
      <c r="G126" s="163"/>
      <c r="H126" s="164"/>
      <c r="I126" s="130"/>
      <c r="J126" s="130"/>
      <c r="K126" s="130"/>
      <c r="L126" s="130"/>
      <c r="M126" s="130"/>
      <c r="N126" s="134"/>
      <c r="R126" s="1"/>
      <c r="S126" s="13"/>
      <c r="T126" s="1"/>
      <c r="U126" s="1"/>
      <c r="V126" s="1"/>
      <c r="W126" s="1"/>
      <c r="X126" s="1"/>
      <c r="Y126" s="1"/>
      <c r="Z126" s="1"/>
      <c r="AA126" s="1"/>
      <c r="AB126" s="50"/>
      <c r="AC126" s="1"/>
      <c r="AD126" s="3"/>
      <c r="AE126" s="1"/>
      <c r="AF126" s="1"/>
      <c r="AG126" s="1"/>
      <c r="AH126" s="1"/>
      <c r="AI126" s="1"/>
    </row>
    <row r="127" spans="1:35" ht="22.5" customHeight="1" thickTop="1">
      <c r="A127" s="19">
        <v>76</v>
      </c>
      <c r="B127" s="4"/>
      <c r="C127" s="4"/>
      <c r="D127" s="4"/>
      <c r="E127" s="4"/>
      <c r="F127" s="4"/>
      <c r="G127" s="125"/>
      <c r="H127" s="126"/>
      <c r="I127" s="122"/>
      <c r="J127" s="123"/>
      <c r="K127" s="123"/>
      <c r="L127" s="123"/>
      <c r="M127" s="124"/>
      <c r="N127" s="5"/>
      <c r="R127" s="3" t="str">
        <f t="shared" ref="R127:R151" si="36">IF(ISBLANK(B127),"",VLOOKUP(CONCATENATE($AB$4,F127),$R$202:$S$211,2,FALSE)+B127*100)</f>
        <v/>
      </c>
      <c r="S127" s="46" t="str">
        <f t="shared" ref="S127:S151" si="37">IF(ISBLANK(G127),"",G127)</f>
        <v/>
      </c>
      <c r="T127" s="47" t="str">
        <f>IF($S127="","",VLOOKUP($S127,'(種目・作業用)'!$A$2:$D$7,2,FALSE))</f>
        <v/>
      </c>
      <c r="U127" s="47" t="str">
        <f>IF($S127="","",VLOOKUP($S127,'(種目・作業用)'!$A$2:$D$7,3,FALSE))</f>
        <v/>
      </c>
      <c r="V127" s="47" t="str">
        <f>IF($S127="","",VLOOKUP($S127,'(種目・作業用)'!$A$2:$D$7,4,FALSE))</f>
        <v/>
      </c>
      <c r="W127" s="48" t="str">
        <f t="shared" ref="W127:W151" si="38">IF(ISNUMBER(R127),IF(LEN(I127)=2,CONCATENATE("0",I127,K127,M127),IF(LEN(I127)=1,CONCATENATE("00",I127,K127,M127),CONCATENATE("000",K127,M127))),"")</f>
        <v/>
      </c>
      <c r="X127" s="3" t="str">
        <f t="shared" ref="X127:X151" si="39">IF(W127="000",V127,CONCATENATE(V127," ",W127))</f>
        <v xml:space="preserve"> </v>
      </c>
      <c r="Y127" s="3" t="str">
        <f t="shared" ref="Y127:Y151" si="40">IF(ISBLANK(B127),"",B127)</f>
        <v/>
      </c>
      <c r="Z127" s="3" t="str">
        <f t="shared" ref="Z127:Z151" si="41">IF(ISNUMBER(Y127),IF(ISBLANK(E127),AI127,CONCATENATE(AI127,"(",E127,")")),"")</f>
        <v/>
      </c>
      <c r="AA127" s="3" t="str">
        <f t="shared" ref="AA127:AA151" si="42">IF(ISNUMBER(Y127),D127,"")</f>
        <v/>
      </c>
      <c r="AB127" s="49" t="str">
        <f>IF(ISNUMBER(Y127),VLOOKUP(AG127,$AG$201:$AH$248,2,FALSE),"")</f>
        <v/>
      </c>
      <c r="AC127" s="3" t="str">
        <f t="shared" ref="AC127:AC151" si="43">IF(ISNUMBER(Y127),$AC$4,"")</f>
        <v/>
      </c>
      <c r="AD127" s="3" t="str">
        <f t="shared" si="32"/>
        <v/>
      </c>
      <c r="AE127" s="3"/>
      <c r="AF127" s="3" t="str">
        <f t="shared" ref="AF127:AF151" si="44">IF(ISNUMBER(Y127),$AA$4,"")</f>
        <v/>
      </c>
      <c r="AG127" s="3" t="s">
        <v>528</v>
      </c>
      <c r="AH127" s="1"/>
      <c r="AI127" s="1" t="str">
        <f t="shared" ref="AI127:AI151" si="45">IF(LEN(C127)&gt;6,SUBSTITUTE(C127,"　",""),IF(LEN(C127)=6,C127,IF(LEN(C127)=5,CONCATENATE(C127,"　"),IF(LEN(C127)=4,CONCATENATE(SUBSTITUTE(C127,"　","　　"),"　"),CONCATENATE(SUBSTITUTE(C127,"　","　　　"),"　")))))</f>
        <v>　</v>
      </c>
    </row>
    <row r="128" spans="1:35" ht="22.5" customHeight="1">
      <c r="A128" s="20">
        <v>77</v>
      </c>
      <c r="B128" s="4"/>
      <c r="C128" s="4"/>
      <c r="D128" s="4"/>
      <c r="E128" s="4"/>
      <c r="F128" s="4"/>
      <c r="G128" s="125"/>
      <c r="H128" s="126"/>
      <c r="I128" s="116"/>
      <c r="J128" s="117"/>
      <c r="K128" s="117"/>
      <c r="L128" s="117"/>
      <c r="M128" s="118"/>
      <c r="N128" s="5"/>
      <c r="R128" s="3" t="str">
        <f t="shared" si="36"/>
        <v/>
      </c>
      <c r="S128" s="46" t="str">
        <f t="shared" si="37"/>
        <v/>
      </c>
      <c r="T128" s="47" t="str">
        <f>IF($S128="","",VLOOKUP($S128,'(種目・作業用)'!$A$2:$D$7,2,FALSE))</f>
        <v/>
      </c>
      <c r="U128" s="47" t="str">
        <f>IF($S128="","",VLOOKUP($S128,'(種目・作業用)'!$A$2:$D$7,3,FALSE))</f>
        <v/>
      </c>
      <c r="V128" s="47" t="str">
        <f>IF($S128="","",VLOOKUP($S128,'(種目・作業用)'!$A$2:$D$7,4,FALSE))</f>
        <v/>
      </c>
      <c r="W128" s="48" t="str">
        <f t="shared" si="38"/>
        <v/>
      </c>
      <c r="X128" s="3" t="str">
        <f t="shared" si="39"/>
        <v xml:space="preserve"> </v>
      </c>
      <c r="Y128" s="3" t="str">
        <f t="shared" si="40"/>
        <v/>
      </c>
      <c r="Z128" s="3" t="str">
        <f t="shared" si="41"/>
        <v/>
      </c>
      <c r="AA128" s="3" t="str">
        <f t="shared" si="42"/>
        <v/>
      </c>
      <c r="AB128" s="49" t="str">
        <f t="shared" ref="AB128:AB151" si="46">IF(ISNUMBER(Y128),VLOOKUP(AG128,$AG$201:$AH$248,2,FALSE),"")</f>
        <v/>
      </c>
      <c r="AC128" s="3" t="str">
        <f t="shared" si="43"/>
        <v/>
      </c>
      <c r="AD128" s="3" t="str">
        <f t="shared" si="32"/>
        <v/>
      </c>
      <c r="AE128" s="3"/>
      <c r="AF128" s="3" t="str">
        <f t="shared" si="44"/>
        <v/>
      </c>
      <c r="AG128" s="3" t="s">
        <v>528</v>
      </c>
      <c r="AH128" s="1"/>
      <c r="AI128" s="1" t="str">
        <f t="shared" si="45"/>
        <v>　</v>
      </c>
    </row>
    <row r="129" spans="1:35" ht="22.5" customHeight="1">
      <c r="A129" s="20">
        <v>78</v>
      </c>
      <c r="B129" s="4"/>
      <c r="C129" s="4"/>
      <c r="D129" s="4"/>
      <c r="E129" s="4"/>
      <c r="F129" s="4"/>
      <c r="G129" s="125"/>
      <c r="H129" s="126"/>
      <c r="I129" s="116"/>
      <c r="J129" s="117"/>
      <c r="K129" s="117"/>
      <c r="L129" s="117"/>
      <c r="M129" s="118"/>
      <c r="N129" s="5"/>
      <c r="R129" s="3" t="str">
        <f t="shared" si="36"/>
        <v/>
      </c>
      <c r="S129" s="46" t="str">
        <f t="shared" si="37"/>
        <v/>
      </c>
      <c r="T129" s="47" t="str">
        <f>IF($S129="","",VLOOKUP($S129,'(種目・作業用)'!$A$2:$D$7,2,FALSE))</f>
        <v/>
      </c>
      <c r="U129" s="47" t="str">
        <f>IF($S129="","",VLOOKUP($S129,'(種目・作業用)'!$A$2:$D$7,3,FALSE))</f>
        <v/>
      </c>
      <c r="V129" s="47" t="str">
        <f>IF($S129="","",VLOOKUP($S129,'(種目・作業用)'!$A$2:$D$7,4,FALSE))</f>
        <v/>
      </c>
      <c r="W129" s="48" t="str">
        <f t="shared" si="38"/>
        <v/>
      </c>
      <c r="X129" s="3" t="str">
        <f t="shared" si="39"/>
        <v xml:space="preserve"> </v>
      </c>
      <c r="Y129" s="3" t="str">
        <f t="shared" si="40"/>
        <v/>
      </c>
      <c r="Z129" s="3" t="str">
        <f t="shared" si="41"/>
        <v/>
      </c>
      <c r="AA129" s="3" t="str">
        <f t="shared" si="42"/>
        <v/>
      </c>
      <c r="AB129" s="49" t="str">
        <f t="shared" si="46"/>
        <v/>
      </c>
      <c r="AC129" s="3" t="str">
        <f t="shared" si="43"/>
        <v/>
      </c>
      <c r="AD129" s="3" t="str">
        <f t="shared" si="32"/>
        <v/>
      </c>
      <c r="AE129" s="3"/>
      <c r="AF129" s="3" t="str">
        <f t="shared" si="44"/>
        <v/>
      </c>
      <c r="AG129" s="3" t="s">
        <v>528</v>
      </c>
      <c r="AH129" s="1"/>
      <c r="AI129" s="1" t="str">
        <f t="shared" si="45"/>
        <v>　</v>
      </c>
    </row>
    <row r="130" spans="1:35" ht="22.5" customHeight="1">
      <c r="A130" s="20">
        <v>79</v>
      </c>
      <c r="B130" s="4"/>
      <c r="C130" s="4"/>
      <c r="D130" s="4"/>
      <c r="E130" s="4"/>
      <c r="F130" s="4"/>
      <c r="G130" s="125"/>
      <c r="H130" s="126"/>
      <c r="I130" s="116"/>
      <c r="J130" s="117"/>
      <c r="K130" s="117"/>
      <c r="L130" s="117"/>
      <c r="M130" s="118"/>
      <c r="N130" s="5"/>
      <c r="R130" s="3" t="str">
        <f t="shared" si="36"/>
        <v/>
      </c>
      <c r="S130" s="46" t="str">
        <f t="shared" si="37"/>
        <v/>
      </c>
      <c r="T130" s="47" t="str">
        <f>IF($S130="","",VLOOKUP($S130,'(種目・作業用)'!$A$2:$D$7,2,FALSE))</f>
        <v/>
      </c>
      <c r="U130" s="47" t="str">
        <f>IF($S130="","",VLOOKUP($S130,'(種目・作業用)'!$A$2:$D$7,3,FALSE))</f>
        <v/>
      </c>
      <c r="V130" s="47" t="str">
        <f>IF($S130="","",VLOOKUP($S130,'(種目・作業用)'!$A$2:$D$7,4,FALSE))</f>
        <v/>
      </c>
      <c r="W130" s="48" t="str">
        <f t="shared" si="38"/>
        <v/>
      </c>
      <c r="X130" s="3" t="str">
        <f t="shared" si="39"/>
        <v xml:space="preserve"> </v>
      </c>
      <c r="Y130" s="3" t="str">
        <f t="shared" si="40"/>
        <v/>
      </c>
      <c r="Z130" s="3" t="str">
        <f t="shared" si="41"/>
        <v/>
      </c>
      <c r="AA130" s="3" t="str">
        <f t="shared" si="42"/>
        <v/>
      </c>
      <c r="AB130" s="49" t="str">
        <f t="shared" si="46"/>
        <v/>
      </c>
      <c r="AC130" s="3" t="str">
        <f t="shared" si="43"/>
        <v/>
      </c>
      <c r="AD130" s="3" t="str">
        <f t="shared" si="32"/>
        <v/>
      </c>
      <c r="AE130" s="3"/>
      <c r="AF130" s="3" t="str">
        <f t="shared" si="44"/>
        <v/>
      </c>
      <c r="AG130" s="3" t="s">
        <v>528</v>
      </c>
      <c r="AH130" s="1"/>
      <c r="AI130" s="1" t="str">
        <f t="shared" si="45"/>
        <v>　</v>
      </c>
    </row>
    <row r="131" spans="1:35" ht="22.5" customHeight="1">
      <c r="A131" s="20">
        <v>80</v>
      </c>
      <c r="B131" s="4"/>
      <c r="C131" s="4"/>
      <c r="D131" s="4"/>
      <c r="E131" s="4"/>
      <c r="F131" s="4"/>
      <c r="G131" s="125"/>
      <c r="H131" s="126"/>
      <c r="I131" s="116"/>
      <c r="J131" s="117"/>
      <c r="K131" s="117"/>
      <c r="L131" s="117"/>
      <c r="M131" s="118"/>
      <c r="N131" s="5"/>
      <c r="R131" s="3" t="str">
        <f t="shared" si="36"/>
        <v/>
      </c>
      <c r="S131" s="46" t="str">
        <f t="shared" si="37"/>
        <v/>
      </c>
      <c r="T131" s="47" t="str">
        <f>IF($S131="","",VLOOKUP($S131,'(種目・作業用)'!$A$2:$D$7,2,FALSE))</f>
        <v/>
      </c>
      <c r="U131" s="47" t="str">
        <f>IF($S131="","",VLOOKUP($S131,'(種目・作業用)'!$A$2:$D$7,3,FALSE))</f>
        <v/>
      </c>
      <c r="V131" s="47" t="str">
        <f>IF($S131="","",VLOOKUP($S131,'(種目・作業用)'!$A$2:$D$7,4,FALSE))</f>
        <v/>
      </c>
      <c r="W131" s="48" t="str">
        <f t="shared" si="38"/>
        <v/>
      </c>
      <c r="X131" s="3" t="str">
        <f t="shared" si="39"/>
        <v xml:space="preserve"> </v>
      </c>
      <c r="Y131" s="3" t="str">
        <f t="shared" si="40"/>
        <v/>
      </c>
      <c r="Z131" s="3" t="str">
        <f t="shared" si="41"/>
        <v/>
      </c>
      <c r="AA131" s="3" t="str">
        <f t="shared" si="42"/>
        <v/>
      </c>
      <c r="AB131" s="49" t="str">
        <f t="shared" si="46"/>
        <v/>
      </c>
      <c r="AC131" s="3" t="str">
        <f t="shared" si="43"/>
        <v/>
      </c>
      <c r="AD131" s="3" t="str">
        <f t="shared" si="32"/>
        <v/>
      </c>
      <c r="AE131" s="3"/>
      <c r="AF131" s="3" t="str">
        <f t="shared" si="44"/>
        <v/>
      </c>
      <c r="AG131" s="3" t="s">
        <v>528</v>
      </c>
      <c r="AH131" s="1"/>
      <c r="AI131" s="1" t="str">
        <f t="shared" si="45"/>
        <v>　</v>
      </c>
    </row>
    <row r="132" spans="1:35" ht="22.5" customHeight="1">
      <c r="A132" s="20">
        <v>81</v>
      </c>
      <c r="B132" s="4"/>
      <c r="C132" s="4"/>
      <c r="D132" s="4"/>
      <c r="E132" s="4"/>
      <c r="F132" s="4"/>
      <c r="G132" s="125"/>
      <c r="H132" s="126"/>
      <c r="I132" s="116"/>
      <c r="J132" s="117"/>
      <c r="K132" s="117"/>
      <c r="L132" s="117"/>
      <c r="M132" s="118"/>
      <c r="N132" s="5"/>
      <c r="R132" s="3" t="str">
        <f t="shared" si="36"/>
        <v/>
      </c>
      <c r="S132" s="46" t="str">
        <f t="shared" si="37"/>
        <v/>
      </c>
      <c r="T132" s="47" t="str">
        <f>IF($S132="","",VLOOKUP($S132,'(種目・作業用)'!$A$2:$D$7,2,FALSE))</f>
        <v/>
      </c>
      <c r="U132" s="47" t="str">
        <f>IF($S132="","",VLOOKUP($S132,'(種目・作業用)'!$A$2:$D$7,3,FALSE))</f>
        <v/>
      </c>
      <c r="V132" s="47" t="str">
        <f>IF($S132="","",VLOOKUP($S132,'(種目・作業用)'!$A$2:$D$7,4,FALSE))</f>
        <v/>
      </c>
      <c r="W132" s="48" t="str">
        <f t="shared" si="38"/>
        <v/>
      </c>
      <c r="X132" s="3" t="str">
        <f t="shared" si="39"/>
        <v xml:space="preserve"> </v>
      </c>
      <c r="Y132" s="3" t="str">
        <f t="shared" si="40"/>
        <v/>
      </c>
      <c r="Z132" s="3" t="str">
        <f t="shared" si="41"/>
        <v/>
      </c>
      <c r="AA132" s="3" t="str">
        <f t="shared" si="42"/>
        <v/>
      </c>
      <c r="AB132" s="49" t="str">
        <f t="shared" si="46"/>
        <v/>
      </c>
      <c r="AC132" s="3" t="str">
        <f t="shared" si="43"/>
        <v/>
      </c>
      <c r="AD132" s="3" t="str">
        <f t="shared" si="32"/>
        <v/>
      </c>
      <c r="AE132" s="3"/>
      <c r="AF132" s="3" t="str">
        <f t="shared" si="44"/>
        <v/>
      </c>
      <c r="AG132" s="3" t="s">
        <v>528</v>
      </c>
      <c r="AH132" s="1"/>
      <c r="AI132" s="1" t="str">
        <f t="shared" si="45"/>
        <v>　</v>
      </c>
    </row>
    <row r="133" spans="1:35" ht="22.5" customHeight="1">
      <c r="A133" s="20">
        <v>82</v>
      </c>
      <c r="B133" s="4"/>
      <c r="C133" s="4"/>
      <c r="D133" s="4"/>
      <c r="E133" s="4"/>
      <c r="F133" s="4"/>
      <c r="G133" s="125"/>
      <c r="H133" s="126"/>
      <c r="I133" s="116"/>
      <c r="J133" s="117"/>
      <c r="K133" s="117"/>
      <c r="L133" s="117"/>
      <c r="M133" s="118"/>
      <c r="N133" s="5"/>
      <c r="R133" s="3" t="str">
        <f t="shared" si="36"/>
        <v/>
      </c>
      <c r="S133" s="46" t="str">
        <f t="shared" si="37"/>
        <v/>
      </c>
      <c r="T133" s="47" t="str">
        <f>IF($S133="","",VLOOKUP($S133,'(種目・作業用)'!$A$2:$D$7,2,FALSE))</f>
        <v/>
      </c>
      <c r="U133" s="47" t="str">
        <f>IF($S133="","",VLOOKUP($S133,'(種目・作業用)'!$A$2:$D$7,3,FALSE))</f>
        <v/>
      </c>
      <c r="V133" s="47" t="str">
        <f>IF($S133="","",VLOOKUP($S133,'(種目・作業用)'!$A$2:$D$7,4,FALSE))</f>
        <v/>
      </c>
      <c r="W133" s="48" t="str">
        <f t="shared" si="38"/>
        <v/>
      </c>
      <c r="X133" s="3" t="str">
        <f t="shared" si="39"/>
        <v xml:space="preserve"> </v>
      </c>
      <c r="Y133" s="3" t="str">
        <f t="shared" si="40"/>
        <v/>
      </c>
      <c r="Z133" s="3" t="str">
        <f t="shared" si="41"/>
        <v/>
      </c>
      <c r="AA133" s="3" t="str">
        <f t="shared" si="42"/>
        <v/>
      </c>
      <c r="AB133" s="49" t="str">
        <f t="shared" si="46"/>
        <v/>
      </c>
      <c r="AC133" s="3" t="str">
        <f t="shared" si="43"/>
        <v/>
      </c>
      <c r="AD133" s="3" t="str">
        <f t="shared" si="32"/>
        <v/>
      </c>
      <c r="AE133" s="3"/>
      <c r="AF133" s="3" t="str">
        <f t="shared" si="44"/>
        <v/>
      </c>
      <c r="AG133" s="3" t="s">
        <v>528</v>
      </c>
      <c r="AH133" s="1"/>
      <c r="AI133" s="1" t="str">
        <f t="shared" si="45"/>
        <v>　</v>
      </c>
    </row>
    <row r="134" spans="1:35" ht="22.5" customHeight="1">
      <c r="A134" s="20">
        <v>83</v>
      </c>
      <c r="B134" s="4"/>
      <c r="C134" s="4"/>
      <c r="D134" s="4"/>
      <c r="E134" s="4"/>
      <c r="F134" s="4"/>
      <c r="G134" s="125"/>
      <c r="H134" s="126"/>
      <c r="I134" s="116"/>
      <c r="J134" s="117"/>
      <c r="K134" s="117"/>
      <c r="L134" s="117"/>
      <c r="M134" s="118"/>
      <c r="N134" s="5"/>
      <c r="R134" s="3" t="str">
        <f t="shared" si="36"/>
        <v/>
      </c>
      <c r="S134" s="46" t="str">
        <f t="shared" si="37"/>
        <v/>
      </c>
      <c r="T134" s="47" t="str">
        <f>IF($S134="","",VLOOKUP($S134,'(種目・作業用)'!$A$2:$D$7,2,FALSE))</f>
        <v/>
      </c>
      <c r="U134" s="47" t="str">
        <f>IF($S134="","",VLOOKUP($S134,'(種目・作業用)'!$A$2:$D$7,3,FALSE))</f>
        <v/>
      </c>
      <c r="V134" s="47" t="str">
        <f>IF($S134="","",VLOOKUP($S134,'(種目・作業用)'!$A$2:$D$7,4,FALSE))</f>
        <v/>
      </c>
      <c r="W134" s="48" t="str">
        <f t="shared" si="38"/>
        <v/>
      </c>
      <c r="X134" s="3" t="str">
        <f t="shared" si="39"/>
        <v xml:space="preserve"> </v>
      </c>
      <c r="Y134" s="3" t="str">
        <f t="shared" si="40"/>
        <v/>
      </c>
      <c r="Z134" s="3" t="str">
        <f t="shared" si="41"/>
        <v/>
      </c>
      <c r="AA134" s="3" t="str">
        <f t="shared" si="42"/>
        <v/>
      </c>
      <c r="AB134" s="49" t="str">
        <f t="shared" si="46"/>
        <v/>
      </c>
      <c r="AC134" s="3" t="str">
        <f t="shared" si="43"/>
        <v/>
      </c>
      <c r="AD134" s="3" t="str">
        <f t="shared" si="32"/>
        <v/>
      </c>
      <c r="AE134" s="3"/>
      <c r="AF134" s="3" t="str">
        <f t="shared" si="44"/>
        <v/>
      </c>
      <c r="AG134" s="3" t="s">
        <v>528</v>
      </c>
      <c r="AH134" s="1"/>
      <c r="AI134" s="1" t="str">
        <f t="shared" si="45"/>
        <v>　</v>
      </c>
    </row>
    <row r="135" spans="1:35" ht="22.5" customHeight="1">
      <c r="A135" s="20">
        <v>84</v>
      </c>
      <c r="B135" s="4"/>
      <c r="C135" s="4"/>
      <c r="D135" s="4"/>
      <c r="E135" s="4"/>
      <c r="F135" s="4"/>
      <c r="G135" s="125"/>
      <c r="H135" s="126"/>
      <c r="I135" s="116"/>
      <c r="J135" s="117"/>
      <c r="K135" s="117"/>
      <c r="L135" s="117"/>
      <c r="M135" s="118"/>
      <c r="N135" s="5"/>
      <c r="R135" s="3" t="str">
        <f t="shared" si="36"/>
        <v/>
      </c>
      <c r="S135" s="46" t="str">
        <f t="shared" si="37"/>
        <v/>
      </c>
      <c r="T135" s="47" t="str">
        <f>IF($S135="","",VLOOKUP($S135,'(種目・作業用)'!$A$2:$D$7,2,FALSE))</f>
        <v/>
      </c>
      <c r="U135" s="47" t="str">
        <f>IF($S135="","",VLOOKUP($S135,'(種目・作業用)'!$A$2:$D$7,3,FALSE))</f>
        <v/>
      </c>
      <c r="V135" s="47" t="str">
        <f>IF($S135="","",VLOOKUP($S135,'(種目・作業用)'!$A$2:$D$7,4,FALSE))</f>
        <v/>
      </c>
      <c r="W135" s="48" t="str">
        <f t="shared" si="38"/>
        <v/>
      </c>
      <c r="X135" s="3" t="str">
        <f t="shared" si="39"/>
        <v xml:space="preserve"> </v>
      </c>
      <c r="Y135" s="3" t="str">
        <f t="shared" si="40"/>
        <v/>
      </c>
      <c r="Z135" s="3" t="str">
        <f t="shared" si="41"/>
        <v/>
      </c>
      <c r="AA135" s="3" t="str">
        <f t="shared" si="42"/>
        <v/>
      </c>
      <c r="AB135" s="49" t="str">
        <f t="shared" si="46"/>
        <v/>
      </c>
      <c r="AC135" s="3" t="str">
        <f t="shared" si="43"/>
        <v/>
      </c>
      <c r="AD135" s="3" t="str">
        <f t="shared" si="32"/>
        <v/>
      </c>
      <c r="AE135" s="3"/>
      <c r="AF135" s="3" t="str">
        <f t="shared" si="44"/>
        <v/>
      </c>
      <c r="AG135" s="3" t="s">
        <v>528</v>
      </c>
      <c r="AH135" s="1"/>
      <c r="AI135" s="1" t="str">
        <f t="shared" si="45"/>
        <v>　</v>
      </c>
    </row>
    <row r="136" spans="1:35" ht="22.5" customHeight="1">
      <c r="A136" s="20">
        <v>85</v>
      </c>
      <c r="B136" s="4"/>
      <c r="C136" s="4"/>
      <c r="D136" s="4"/>
      <c r="E136" s="4"/>
      <c r="F136" s="4"/>
      <c r="G136" s="125"/>
      <c r="H136" s="126"/>
      <c r="I136" s="116"/>
      <c r="J136" s="117"/>
      <c r="K136" s="117"/>
      <c r="L136" s="117"/>
      <c r="M136" s="118"/>
      <c r="N136" s="5"/>
      <c r="R136" s="3" t="str">
        <f t="shared" si="36"/>
        <v/>
      </c>
      <c r="S136" s="46" t="str">
        <f t="shared" si="37"/>
        <v/>
      </c>
      <c r="T136" s="47" t="str">
        <f>IF($S136="","",VLOOKUP($S136,'(種目・作業用)'!$A$2:$D$7,2,FALSE))</f>
        <v/>
      </c>
      <c r="U136" s="47" t="str">
        <f>IF($S136="","",VLOOKUP($S136,'(種目・作業用)'!$A$2:$D$7,3,FALSE))</f>
        <v/>
      </c>
      <c r="V136" s="47" t="str">
        <f>IF($S136="","",VLOOKUP($S136,'(種目・作業用)'!$A$2:$D$7,4,FALSE))</f>
        <v/>
      </c>
      <c r="W136" s="48" t="str">
        <f t="shared" si="38"/>
        <v/>
      </c>
      <c r="X136" s="3" t="str">
        <f t="shared" si="39"/>
        <v xml:space="preserve"> </v>
      </c>
      <c r="Y136" s="3" t="str">
        <f t="shared" si="40"/>
        <v/>
      </c>
      <c r="Z136" s="3" t="str">
        <f t="shared" si="41"/>
        <v/>
      </c>
      <c r="AA136" s="3" t="str">
        <f t="shared" si="42"/>
        <v/>
      </c>
      <c r="AB136" s="49" t="str">
        <f t="shared" si="46"/>
        <v/>
      </c>
      <c r="AC136" s="3" t="str">
        <f t="shared" si="43"/>
        <v/>
      </c>
      <c r="AD136" s="3" t="str">
        <f t="shared" ref="AD136:AD151" si="47">IF(ISBLANK(F136),"",IF(F136="男",1,2))</f>
        <v/>
      </c>
      <c r="AE136" s="3"/>
      <c r="AF136" s="3" t="str">
        <f t="shared" si="44"/>
        <v/>
      </c>
      <c r="AG136" s="3" t="s">
        <v>528</v>
      </c>
      <c r="AH136" s="1"/>
      <c r="AI136" s="1" t="str">
        <f t="shared" si="45"/>
        <v>　</v>
      </c>
    </row>
    <row r="137" spans="1:35" ht="22.5" customHeight="1">
      <c r="A137" s="20">
        <v>86</v>
      </c>
      <c r="B137" s="4"/>
      <c r="C137" s="4"/>
      <c r="D137" s="4"/>
      <c r="E137" s="4"/>
      <c r="F137" s="4"/>
      <c r="G137" s="125"/>
      <c r="H137" s="126"/>
      <c r="I137" s="116"/>
      <c r="J137" s="117"/>
      <c r="K137" s="117"/>
      <c r="L137" s="117"/>
      <c r="M137" s="118"/>
      <c r="N137" s="5"/>
      <c r="R137" s="3" t="str">
        <f t="shared" si="36"/>
        <v/>
      </c>
      <c r="S137" s="46" t="str">
        <f t="shared" si="37"/>
        <v/>
      </c>
      <c r="T137" s="47" t="str">
        <f>IF($S137="","",VLOOKUP($S137,'(種目・作業用)'!$A$2:$D$7,2,FALSE))</f>
        <v/>
      </c>
      <c r="U137" s="47" t="str">
        <f>IF($S137="","",VLOOKUP($S137,'(種目・作業用)'!$A$2:$D$7,3,FALSE))</f>
        <v/>
      </c>
      <c r="V137" s="47" t="str">
        <f>IF($S137="","",VLOOKUP($S137,'(種目・作業用)'!$A$2:$D$7,4,FALSE))</f>
        <v/>
      </c>
      <c r="W137" s="48" t="str">
        <f t="shared" si="38"/>
        <v/>
      </c>
      <c r="X137" s="3" t="str">
        <f t="shared" si="39"/>
        <v xml:space="preserve"> </v>
      </c>
      <c r="Y137" s="3" t="str">
        <f t="shared" si="40"/>
        <v/>
      </c>
      <c r="Z137" s="3" t="str">
        <f t="shared" si="41"/>
        <v/>
      </c>
      <c r="AA137" s="3" t="str">
        <f t="shared" si="42"/>
        <v/>
      </c>
      <c r="AB137" s="49" t="str">
        <f t="shared" si="46"/>
        <v/>
      </c>
      <c r="AC137" s="3" t="str">
        <f t="shared" si="43"/>
        <v/>
      </c>
      <c r="AD137" s="3" t="str">
        <f t="shared" si="47"/>
        <v/>
      </c>
      <c r="AE137" s="3"/>
      <c r="AF137" s="3" t="str">
        <f t="shared" si="44"/>
        <v/>
      </c>
      <c r="AG137" s="3" t="s">
        <v>528</v>
      </c>
      <c r="AH137" s="1"/>
      <c r="AI137" s="1" t="str">
        <f t="shared" si="45"/>
        <v>　</v>
      </c>
    </row>
    <row r="138" spans="1:35" ht="22.5" customHeight="1">
      <c r="A138" s="20">
        <v>87</v>
      </c>
      <c r="B138" s="4"/>
      <c r="C138" s="4"/>
      <c r="D138" s="4"/>
      <c r="E138" s="4"/>
      <c r="F138" s="4"/>
      <c r="G138" s="125"/>
      <c r="H138" s="126"/>
      <c r="I138" s="116"/>
      <c r="J138" s="117"/>
      <c r="K138" s="117"/>
      <c r="L138" s="117"/>
      <c r="M138" s="118"/>
      <c r="N138" s="5"/>
      <c r="R138" s="3" t="str">
        <f t="shared" si="36"/>
        <v/>
      </c>
      <c r="S138" s="46" t="str">
        <f t="shared" si="37"/>
        <v/>
      </c>
      <c r="T138" s="47" t="str">
        <f>IF($S138="","",VLOOKUP($S138,'(種目・作業用)'!$A$2:$D$7,2,FALSE))</f>
        <v/>
      </c>
      <c r="U138" s="47" t="str">
        <f>IF($S138="","",VLOOKUP($S138,'(種目・作業用)'!$A$2:$D$7,3,FALSE))</f>
        <v/>
      </c>
      <c r="V138" s="47" t="str">
        <f>IF($S138="","",VLOOKUP($S138,'(種目・作業用)'!$A$2:$D$7,4,FALSE))</f>
        <v/>
      </c>
      <c r="W138" s="48" t="str">
        <f t="shared" si="38"/>
        <v/>
      </c>
      <c r="X138" s="3" t="str">
        <f t="shared" si="39"/>
        <v xml:space="preserve"> </v>
      </c>
      <c r="Y138" s="3" t="str">
        <f t="shared" si="40"/>
        <v/>
      </c>
      <c r="Z138" s="3" t="str">
        <f t="shared" si="41"/>
        <v/>
      </c>
      <c r="AA138" s="3" t="str">
        <f t="shared" si="42"/>
        <v/>
      </c>
      <c r="AB138" s="49" t="str">
        <f t="shared" si="46"/>
        <v/>
      </c>
      <c r="AC138" s="3" t="str">
        <f t="shared" si="43"/>
        <v/>
      </c>
      <c r="AD138" s="3" t="str">
        <f t="shared" si="47"/>
        <v/>
      </c>
      <c r="AE138" s="3"/>
      <c r="AF138" s="3" t="str">
        <f t="shared" si="44"/>
        <v/>
      </c>
      <c r="AG138" s="3" t="s">
        <v>528</v>
      </c>
      <c r="AH138" s="1"/>
      <c r="AI138" s="1" t="str">
        <f t="shared" si="45"/>
        <v>　</v>
      </c>
    </row>
    <row r="139" spans="1:35" ht="22.5" customHeight="1">
      <c r="A139" s="20">
        <v>88</v>
      </c>
      <c r="B139" s="4"/>
      <c r="C139" s="4"/>
      <c r="D139" s="4"/>
      <c r="E139" s="4"/>
      <c r="F139" s="4"/>
      <c r="G139" s="125"/>
      <c r="H139" s="126"/>
      <c r="I139" s="116"/>
      <c r="J139" s="117"/>
      <c r="K139" s="117"/>
      <c r="L139" s="117"/>
      <c r="M139" s="118"/>
      <c r="N139" s="5"/>
      <c r="R139" s="3" t="str">
        <f t="shared" si="36"/>
        <v/>
      </c>
      <c r="S139" s="46" t="str">
        <f t="shared" si="37"/>
        <v/>
      </c>
      <c r="T139" s="47" t="str">
        <f>IF($S139="","",VLOOKUP($S139,'(種目・作業用)'!$A$2:$D$7,2,FALSE))</f>
        <v/>
      </c>
      <c r="U139" s="47" t="str">
        <f>IF($S139="","",VLOOKUP($S139,'(種目・作業用)'!$A$2:$D$7,3,FALSE))</f>
        <v/>
      </c>
      <c r="V139" s="47" t="str">
        <f>IF($S139="","",VLOOKUP($S139,'(種目・作業用)'!$A$2:$D$7,4,FALSE))</f>
        <v/>
      </c>
      <c r="W139" s="48" t="str">
        <f t="shared" si="38"/>
        <v/>
      </c>
      <c r="X139" s="3" t="str">
        <f t="shared" si="39"/>
        <v xml:space="preserve"> </v>
      </c>
      <c r="Y139" s="3" t="str">
        <f t="shared" si="40"/>
        <v/>
      </c>
      <c r="Z139" s="3" t="str">
        <f t="shared" si="41"/>
        <v/>
      </c>
      <c r="AA139" s="3" t="str">
        <f t="shared" si="42"/>
        <v/>
      </c>
      <c r="AB139" s="49" t="str">
        <f t="shared" si="46"/>
        <v/>
      </c>
      <c r="AC139" s="3" t="str">
        <f t="shared" si="43"/>
        <v/>
      </c>
      <c r="AD139" s="3" t="str">
        <f t="shared" si="47"/>
        <v/>
      </c>
      <c r="AE139" s="3"/>
      <c r="AF139" s="3" t="str">
        <f t="shared" si="44"/>
        <v/>
      </c>
      <c r="AG139" s="3" t="s">
        <v>528</v>
      </c>
      <c r="AH139" s="1"/>
      <c r="AI139" s="1" t="str">
        <f t="shared" si="45"/>
        <v>　</v>
      </c>
    </row>
    <row r="140" spans="1:35" ht="22.5" customHeight="1">
      <c r="A140" s="20">
        <v>89</v>
      </c>
      <c r="B140" s="4"/>
      <c r="C140" s="4"/>
      <c r="D140" s="4"/>
      <c r="E140" s="4"/>
      <c r="F140" s="4"/>
      <c r="G140" s="125"/>
      <c r="H140" s="126"/>
      <c r="I140" s="116"/>
      <c r="J140" s="117"/>
      <c r="K140" s="117"/>
      <c r="L140" s="117"/>
      <c r="M140" s="118"/>
      <c r="N140" s="5"/>
      <c r="R140" s="3" t="str">
        <f t="shared" si="36"/>
        <v/>
      </c>
      <c r="S140" s="46" t="str">
        <f t="shared" si="37"/>
        <v/>
      </c>
      <c r="T140" s="47" t="str">
        <f>IF($S140="","",VLOOKUP($S140,'(種目・作業用)'!$A$2:$D$7,2,FALSE))</f>
        <v/>
      </c>
      <c r="U140" s="47" t="str">
        <f>IF($S140="","",VLOOKUP($S140,'(種目・作業用)'!$A$2:$D$7,3,FALSE))</f>
        <v/>
      </c>
      <c r="V140" s="47" t="str">
        <f>IF($S140="","",VLOOKUP($S140,'(種目・作業用)'!$A$2:$D$7,4,FALSE))</f>
        <v/>
      </c>
      <c r="W140" s="48" t="str">
        <f t="shared" si="38"/>
        <v/>
      </c>
      <c r="X140" s="3" t="str">
        <f t="shared" si="39"/>
        <v xml:space="preserve"> </v>
      </c>
      <c r="Y140" s="3" t="str">
        <f t="shared" si="40"/>
        <v/>
      </c>
      <c r="Z140" s="3" t="str">
        <f t="shared" si="41"/>
        <v/>
      </c>
      <c r="AA140" s="3" t="str">
        <f t="shared" si="42"/>
        <v/>
      </c>
      <c r="AB140" s="49" t="str">
        <f t="shared" si="46"/>
        <v/>
      </c>
      <c r="AC140" s="3" t="str">
        <f t="shared" si="43"/>
        <v/>
      </c>
      <c r="AD140" s="3" t="str">
        <f t="shared" si="47"/>
        <v/>
      </c>
      <c r="AE140" s="3"/>
      <c r="AF140" s="3" t="str">
        <f t="shared" si="44"/>
        <v/>
      </c>
      <c r="AG140" s="3" t="s">
        <v>528</v>
      </c>
      <c r="AH140" s="1"/>
      <c r="AI140" s="1" t="str">
        <f t="shared" si="45"/>
        <v>　</v>
      </c>
    </row>
    <row r="141" spans="1:35" ht="22.5" customHeight="1">
      <c r="A141" s="20">
        <v>90</v>
      </c>
      <c r="B141" s="4"/>
      <c r="C141" s="4"/>
      <c r="D141" s="4"/>
      <c r="E141" s="4"/>
      <c r="F141" s="4"/>
      <c r="G141" s="125"/>
      <c r="H141" s="126"/>
      <c r="I141" s="116"/>
      <c r="J141" s="117"/>
      <c r="K141" s="117"/>
      <c r="L141" s="117"/>
      <c r="M141" s="118"/>
      <c r="N141" s="5"/>
      <c r="R141" s="3" t="str">
        <f t="shared" si="36"/>
        <v/>
      </c>
      <c r="S141" s="46" t="str">
        <f t="shared" si="37"/>
        <v/>
      </c>
      <c r="T141" s="47" t="str">
        <f>IF($S141="","",VLOOKUP($S141,'(種目・作業用)'!$A$2:$D$7,2,FALSE))</f>
        <v/>
      </c>
      <c r="U141" s="47" t="str">
        <f>IF($S141="","",VLOOKUP($S141,'(種目・作業用)'!$A$2:$D$7,3,FALSE))</f>
        <v/>
      </c>
      <c r="V141" s="47" t="str">
        <f>IF($S141="","",VLOOKUP($S141,'(種目・作業用)'!$A$2:$D$7,4,FALSE))</f>
        <v/>
      </c>
      <c r="W141" s="48" t="str">
        <f t="shared" si="38"/>
        <v/>
      </c>
      <c r="X141" s="3" t="str">
        <f t="shared" si="39"/>
        <v xml:space="preserve"> </v>
      </c>
      <c r="Y141" s="3" t="str">
        <f t="shared" si="40"/>
        <v/>
      </c>
      <c r="Z141" s="3" t="str">
        <f t="shared" si="41"/>
        <v/>
      </c>
      <c r="AA141" s="3" t="str">
        <f t="shared" si="42"/>
        <v/>
      </c>
      <c r="AB141" s="49" t="str">
        <f t="shared" si="46"/>
        <v/>
      </c>
      <c r="AC141" s="3" t="str">
        <f t="shared" si="43"/>
        <v/>
      </c>
      <c r="AD141" s="3" t="str">
        <f t="shared" si="47"/>
        <v/>
      </c>
      <c r="AE141" s="3"/>
      <c r="AF141" s="3" t="str">
        <f t="shared" si="44"/>
        <v/>
      </c>
      <c r="AG141" s="3" t="s">
        <v>528</v>
      </c>
      <c r="AH141" s="1"/>
      <c r="AI141" s="1" t="str">
        <f t="shared" si="45"/>
        <v>　</v>
      </c>
    </row>
    <row r="142" spans="1:35" ht="22.5" customHeight="1">
      <c r="A142" s="20">
        <v>91</v>
      </c>
      <c r="B142" s="4"/>
      <c r="C142" s="4"/>
      <c r="D142" s="4"/>
      <c r="E142" s="4"/>
      <c r="F142" s="4"/>
      <c r="G142" s="125"/>
      <c r="H142" s="126"/>
      <c r="I142" s="116"/>
      <c r="J142" s="117"/>
      <c r="K142" s="117"/>
      <c r="L142" s="117"/>
      <c r="M142" s="118"/>
      <c r="N142" s="5"/>
      <c r="R142" s="3" t="str">
        <f t="shared" si="36"/>
        <v/>
      </c>
      <c r="S142" s="46" t="str">
        <f t="shared" si="37"/>
        <v/>
      </c>
      <c r="T142" s="47" t="str">
        <f>IF($S142="","",VLOOKUP($S142,'(種目・作業用)'!$A$2:$D$7,2,FALSE))</f>
        <v/>
      </c>
      <c r="U142" s="47" t="str">
        <f>IF($S142="","",VLOOKUP($S142,'(種目・作業用)'!$A$2:$D$7,3,FALSE))</f>
        <v/>
      </c>
      <c r="V142" s="47" t="str">
        <f>IF($S142="","",VLOOKUP($S142,'(種目・作業用)'!$A$2:$D$7,4,FALSE))</f>
        <v/>
      </c>
      <c r="W142" s="48" t="str">
        <f t="shared" si="38"/>
        <v/>
      </c>
      <c r="X142" s="3" t="str">
        <f t="shared" si="39"/>
        <v xml:space="preserve"> </v>
      </c>
      <c r="Y142" s="3" t="str">
        <f t="shared" si="40"/>
        <v/>
      </c>
      <c r="Z142" s="3" t="str">
        <f t="shared" si="41"/>
        <v/>
      </c>
      <c r="AA142" s="3" t="str">
        <f t="shared" si="42"/>
        <v/>
      </c>
      <c r="AB142" s="49" t="str">
        <f t="shared" si="46"/>
        <v/>
      </c>
      <c r="AC142" s="3" t="str">
        <f t="shared" si="43"/>
        <v/>
      </c>
      <c r="AD142" s="3" t="str">
        <f t="shared" si="47"/>
        <v/>
      </c>
      <c r="AE142" s="3"/>
      <c r="AF142" s="3" t="str">
        <f t="shared" si="44"/>
        <v/>
      </c>
      <c r="AG142" s="3" t="s">
        <v>528</v>
      </c>
      <c r="AH142" s="1"/>
      <c r="AI142" s="1" t="str">
        <f t="shared" si="45"/>
        <v>　</v>
      </c>
    </row>
    <row r="143" spans="1:35" ht="22.5" customHeight="1">
      <c r="A143" s="20">
        <v>92</v>
      </c>
      <c r="B143" s="4"/>
      <c r="C143" s="4"/>
      <c r="D143" s="4"/>
      <c r="E143" s="4"/>
      <c r="F143" s="4"/>
      <c r="G143" s="125"/>
      <c r="H143" s="126"/>
      <c r="I143" s="116"/>
      <c r="J143" s="117"/>
      <c r="K143" s="117"/>
      <c r="L143" s="117"/>
      <c r="M143" s="118"/>
      <c r="N143" s="5"/>
      <c r="R143" s="3" t="str">
        <f t="shared" si="36"/>
        <v/>
      </c>
      <c r="S143" s="46" t="str">
        <f t="shared" si="37"/>
        <v/>
      </c>
      <c r="T143" s="47" t="str">
        <f>IF($S143="","",VLOOKUP($S143,'(種目・作業用)'!$A$2:$D$7,2,FALSE))</f>
        <v/>
      </c>
      <c r="U143" s="47" t="str">
        <f>IF($S143="","",VLOOKUP($S143,'(種目・作業用)'!$A$2:$D$7,3,FALSE))</f>
        <v/>
      </c>
      <c r="V143" s="47" t="str">
        <f>IF($S143="","",VLOOKUP($S143,'(種目・作業用)'!$A$2:$D$7,4,FALSE))</f>
        <v/>
      </c>
      <c r="W143" s="48" t="str">
        <f t="shared" si="38"/>
        <v/>
      </c>
      <c r="X143" s="3" t="str">
        <f t="shared" si="39"/>
        <v xml:space="preserve"> </v>
      </c>
      <c r="Y143" s="3" t="str">
        <f t="shared" si="40"/>
        <v/>
      </c>
      <c r="Z143" s="3" t="str">
        <f t="shared" si="41"/>
        <v/>
      </c>
      <c r="AA143" s="3" t="str">
        <f t="shared" si="42"/>
        <v/>
      </c>
      <c r="AB143" s="49" t="str">
        <f t="shared" si="46"/>
        <v/>
      </c>
      <c r="AC143" s="3" t="str">
        <f t="shared" si="43"/>
        <v/>
      </c>
      <c r="AD143" s="3" t="str">
        <f t="shared" si="47"/>
        <v/>
      </c>
      <c r="AE143" s="3"/>
      <c r="AF143" s="3" t="str">
        <f t="shared" si="44"/>
        <v/>
      </c>
      <c r="AG143" s="3" t="s">
        <v>528</v>
      </c>
      <c r="AH143" s="1"/>
      <c r="AI143" s="1" t="str">
        <f t="shared" si="45"/>
        <v>　</v>
      </c>
    </row>
    <row r="144" spans="1:35" ht="22.5" customHeight="1">
      <c r="A144" s="20">
        <v>93</v>
      </c>
      <c r="B144" s="4"/>
      <c r="C144" s="4"/>
      <c r="D144" s="4"/>
      <c r="E144" s="4"/>
      <c r="F144" s="4"/>
      <c r="G144" s="125"/>
      <c r="H144" s="126"/>
      <c r="I144" s="116"/>
      <c r="J144" s="117"/>
      <c r="K144" s="117"/>
      <c r="L144" s="117"/>
      <c r="M144" s="118"/>
      <c r="N144" s="5"/>
      <c r="R144" s="3" t="str">
        <f t="shared" si="36"/>
        <v/>
      </c>
      <c r="S144" s="46" t="str">
        <f t="shared" si="37"/>
        <v/>
      </c>
      <c r="T144" s="47" t="str">
        <f>IF($S144="","",VLOOKUP($S144,'(種目・作業用)'!$A$2:$D$7,2,FALSE))</f>
        <v/>
      </c>
      <c r="U144" s="47" t="str">
        <f>IF($S144="","",VLOOKUP($S144,'(種目・作業用)'!$A$2:$D$7,3,FALSE))</f>
        <v/>
      </c>
      <c r="V144" s="47" t="str">
        <f>IF($S144="","",VLOOKUP($S144,'(種目・作業用)'!$A$2:$D$7,4,FALSE))</f>
        <v/>
      </c>
      <c r="W144" s="48" t="str">
        <f t="shared" si="38"/>
        <v/>
      </c>
      <c r="X144" s="3" t="str">
        <f t="shared" si="39"/>
        <v xml:space="preserve"> </v>
      </c>
      <c r="Y144" s="3" t="str">
        <f t="shared" si="40"/>
        <v/>
      </c>
      <c r="Z144" s="3" t="str">
        <f t="shared" si="41"/>
        <v/>
      </c>
      <c r="AA144" s="3" t="str">
        <f t="shared" si="42"/>
        <v/>
      </c>
      <c r="AB144" s="49" t="str">
        <f t="shared" si="46"/>
        <v/>
      </c>
      <c r="AC144" s="3" t="str">
        <f t="shared" si="43"/>
        <v/>
      </c>
      <c r="AD144" s="3" t="str">
        <f t="shared" si="47"/>
        <v/>
      </c>
      <c r="AE144" s="3"/>
      <c r="AF144" s="3" t="str">
        <f t="shared" si="44"/>
        <v/>
      </c>
      <c r="AG144" s="3" t="s">
        <v>528</v>
      </c>
      <c r="AH144" s="1"/>
      <c r="AI144" s="1" t="str">
        <f t="shared" si="45"/>
        <v>　</v>
      </c>
    </row>
    <row r="145" spans="1:35" ht="22.5" customHeight="1">
      <c r="A145" s="20">
        <v>94</v>
      </c>
      <c r="B145" s="4"/>
      <c r="C145" s="4"/>
      <c r="D145" s="4"/>
      <c r="E145" s="4"/>
      <c r="F145" s="4"/>
      <c r="G145" s="125"/>
      <c r="H145" s="126"/>
      <c r="I145" s="116"/>
      <c r="J145" s="117"/>
      <c r="K145" s="117"/>
      <c r="L145" s="117"/>
      <c r="M145" s="118"/>
      <c r="N145" s="5"/>
      <c r="R145" s="3" t="str">
        <f t="shared" si="36"/>
        <v/>
      </c>
      <c r="S145" s="46" t="str">
        <f t="shared" si="37"/>
        <v/>
      </c>
      <c r="T145" s="47" t="str">
        <f>IF($S145="","",VLOOKUP($S145,'(種目・作業用)'!$A$2:$D$7,2,FALSE))</f>
        <v/>
      </c>
      <c r="U145" s="47" t="str">
        <f>IF($S145="","",VLOOKUP($S145,'(種目・作業用)'!$A$2:$D$7,3,FALSE))</f>
        <v/>
      </c>
      <c r="V145" s="47" t="str">
        <f>IF($S145="","",VLOOKUP($S145,'(種目・作業用)'!$A$2:$D$7,4,FALSE))</f>
        <v/>
      </c>
      <c r="W145" s="48" t="str">
        <f t="shared" si="38"/>
        <v/>
      </c>
      <c r="X145" s="3" t="str">
        <f t="shared" si="39"/>
        <v xml:space="preserve"> </v>
      </c>
      <c r="Y145" s="3" t="str">
        <f t="shared" si="40"/>
        <v/>
      </c>
      <c r="Z145" s="3" t="str">
        <f t="shared" si="41"/>
        <v/>
      </c>
      <c r="AA145" s="3" t="str">
        <f t="shared" si="42"/>
        <v/>
      </c>
      <c r="AB145" s="49" t="str">
        <f t="shared" si="46"/>
        <v/>
      </c>
      <c r="AC145" s="3" t="str">
        <f t="shared" si="43"/>
        <v/>
      </c>
      <c r="AD145" s="3" t="str">
        <f t="shared" si="47"/>
        <v/>
      </c>
      <c r="AE145" s="3"/>
      <c r="AF145" s="3" t="str">
        <f t="shared" si="44"/>
        <v/>
      </c>
      <c r="AG145" s="3" t="s">
        <v>528</v>
      </c>
      <c r="AH145" s="1"/>
      <c r="AI145" s="1" t="str">
        <f t="shared" si="45"/>
        <v>　</v>
      </c>
    </row>
    <row r="146" spans="1:35" ht="22.5" customHeight="1">
      <c r="A146" s="20">
        <v>95</v>
      </c>
      <c r="B146" s="4"/>
      <c r="C146" s="4"/>
      <c r="D146" s="4"/>
      <c r="E146" s="4"/>
      <c r="F146" s="4"/>
      <c r="G146" s="125"/>
      <c r="H146" s="126"/>
      <c r="I146" s="116"/>
      <c r="J146" s="117"/>
      <c r="K146" s="117"/>
      <c r="L146" s="117"/>
      <c r="M146" s="118"/>
      <c r="N146" s="5"/>
      <c r="R146" s="3" t="str">
        <f t="shared" si="36"/>
        <v/>
      </c>
      <c r="S146" s="46" t="str">
        <f t="shared" si="37"/>
        <v/>
      </c>
      <c r="T146" s="47" t="str">
        <f>IF($S146="","",VLOOKUP($S146,'(種目・作業用)'!$A$2:$D$7,2,FALSE))</f>
        <v/>
      </c>
      <c r="U146" s="47" t="str">
        <f>IF($S146="","",VLOOKUP($S146,'(種目・作業用)'!$A$2:$D$7,3,FALSE))</f>
        <v/>
      </c>
      <c r="V146" s="47" t="str">
        <f>IF($S146="","",VLOOKUP($S146,'(種目・作業用)'!$A$2:$D$7,4,FALSE))</f>
        <v/>
      </c>
      <c r="W146" s="48" t="str">
        <f t="shared" si="38"/>
        <v/>
      </c>
      <c r="X146" s="3" t="str">
        <f t="shared" si="39"/>
        <v xml:space="preserve"> </v>
      </c>
      <c r="Y146" s="3" t="str">
        <f t="shared" si="40"/>
        <v/>
      </c>
      <c r="Z146" s="3" t="str">
        <f t="shared" si="41"/>
        <v/>
      </c>
      <c r="AA146" s="3" t="str">
        <f t="shared" si="42"/>
        <v/>
      </c>
      <c r="AB146" s="49" t="str">
        <f t="shared" si="46"/>
        <v/>
      </c>
      <c r="AC146" s="3" t="str">
        <f t="shared" si="43"/>
        <v/>
      </c>
      <c r="AD146" s="3" t="str">
        <f t="shared" si="47"/>
        <v/>
      </c>
      <c r="AE146" s="3"/>
      <c r="AF146" s="3" t="str">
        <f t="shared" si="44"/>
        <v/>
      </c>
      <c r="AG146" s="3" t="s">
        <v>528</v>
      </c>
      <c r="AH146" s="1"/>
      <c r="AI146" s="1" t="str">
        <f t="shared" si="45"/>
        <v>　</v>
      </c>
    </row>
    <row r="147" spans="1:35" ht="22.5" customHeight="1">
      <c r="A147" s="20">
        <v>96</v>
      </c>
      <c r="B147" s="4"/>
      <c r="C147" s="4"/>
      <c r="D147" s="4"/>
      <c r="E147" s="4"/>
      <c r="F147" s="4"/>
      <c r="G147" s="125"/>
      <c r="H147" s="126"/>
      <c r="I147" s="116"/>
      <c r="J147" s="117"/>
      <c r="K147" s="117"/>
      <c r="L147" s="117"/>
      <c r="M147" s="118"/>
      <c r="N147" s="5"/>
      <c r="R147" s="3" t="str">
        <f t="shared" si="36"/>
        <v/>
      </c>
      <c r="S147" s="46" t="str">
        <f t="shared" si="37"/>
        <v/>
      </c>
      <c r="T147" s="47" t="str">
        <f>IF($S147="","",VLOOKUP($S147,'(種目・作業用)'!$A$2:$D$7,2,FALSE))</f>
        <v/>
      </c>
      <c r="U147" s="47" t="str">
        <f>IF($S147="","",VLOOKUP($S147,'(種目・作業用)'!$A$2:$D$7,3,FALSE))</f>
        <v/>
      </c>
      <c r="V147" s="47" t="str">
        <f>IF($S147="","",VLOOKUP($S147,'(種目・作業用)'!$A$2:$D$7,4,FALSE))</f>
        <v/>
      </c>
      <c r="W147" s="48" t="str">
        <f t="shared" si="38"/>
        <v/>
      </c>
      <c r="X147" s="3" t="str">
        <f t="shared" si="39"/>
        <v xml:space="preserve"> </v>
      </c>
      <c r="Y147" s="3" t="str">
        <f t="shared" si="40"/>
        <v/>
      </c>
      <c r="Z147" s="3" t="str">
        <f t="shared" si="41"/>
        <v/>
      </c>
      <c r="AA147" s="3" t="str">
        <f t="shared" si="42"/>
        <v/>
      </c>
      <c r="AB147" s="49" t="str">
        <f t="shared" si="46"/>
        <v/>
      </c>
      <c r="AC147" s="3" t="str">
        <f t="shared" si="43"/>
        <v/>
      </c>
      <c r="AD147" s="3" t="str">
        <f t="shared" si="47"/>
        <v/>
      </c>
      <c r="AE147" s="3"/>
      <c r="AF147" s="3" t="str">
        <f t="shared" si="44"/>
        <v/>
      </c>
      <c r="AG147" s="3" t="s">
        <v>528</v>
      </c>
      <c r="AH147" s="1"/>
      <c r="AI147" s="1" t="str">
        <f t="shared" si="45"/>
        <v>　</v>
      </c>
    </row>
    <row r="148" spans="1:35" ht="22.5" customHeight="1">
      <c r="A148" s="20">
        <v>97</v>
      </c>
      <c r="B148" s="4"/>
      <c r="C148" s="4"/>
      <c r="D148" s="4"/>
      <c r="E148" s="4"/>
      <c r="F148" s="4"/>
      <c r="G148" s="125"/>
      <c r="H148" s="126"/>
      <c r="I148" s="116"/>
      <c r="J148" s="117"/>
      <c r="K148" s="117"/>
      <c r="L148" s="117"/>
      <c r="M148" s="118"/>
      <c r="N148" s="5"/>
      <c r="R148" s="3" t="str">
        <f t="shared" si="36"/>
        <v/>
      </c>
      <c r="S148" s="46" t="str">
        <f t="shared" si="37"/>
        <v/>
      </c>
      <c r="T148" s="47" t="str">
        <f>IF($S148="","",VLOOKUP($S148,'(種目・作業用)'!$A$2:$D$7,2,FALSE))</f>
        <v/>
      </c>
      <c r="U148" s="47" t="str">
        <f>IF($S148="","",VLOOKUP($S148,'(種目・作業用)'!$A$2:$D$7,3,FALSE))</f>
        <v/>
      </c>
      <c r="V148" s="47" t="str">
        <f>IF($S148="","",VLOOKUP($S148,'(種目・作業用)'!$A$2:$D$7,4,FALSE))</f>
        <v/>
      </c>
      <c r="W148" s="48" t="str">
        <f t="shared" si="38"/>
        <v/>
      </c>
      <c r="X148" s="3" t="str">
        <f t="shared" si="39"/>
        <v xml:space="preserve"> </v>
      </c>
      <c r="Y148" s="3" t="str">
        <f t="shared" si="40"/>
        <v/>
      </c>
      <c r="Z148" s="3" t="str">
        <f t="shared" si="41"/>
        <v/>
      </c>
      <c r="AA148" s="3" t="str">
        <f t="shared" si="42"/>
        <v/>
      </c>
      <c r="AB148" s="49" t="str">
        <f t="shared" si="46"/>
        <v/>
      </c>
      <c r="AC148" s="3" t="str">
        <f t="shared" si="43"/>
        <v/>
      </c>
      <c r="AD148" s="3" t="str">
        <f t="shared" si="47"/>
        <v/>
      </c>
      <c r="AE148" s="3"/>
      <c r="AF148" s="3" t="str">
        <f t="shared" si="44"/>
        <v/>
      </c>
      <c r="AG148" s="3" t="s">
        <v>528</v>
      </c>
      <c r="AH148" s="1"/>
      <c r="AI148" s="1" t="str">
        <f t="shared" si="45"/>
        <v>　</v>
      </c>
    </row>
    <row r="149" spans="1:35" ht="22.5" customHeight="1">
      <c r="A149" s="20">
        <v>98</v>
      </c>
      <c r="B149" s="4"/>
      <c r="C149" s="4"/>
      <c r="D149" s="4"/>
      <c r="E149" s="4"/>
      <c r="F149" s="4"/>
      <c r="G149" s="125"/>
      <c r="H149" s="126"/>
      <c r="I149" s="116"/>
      <c r="J149" s="117"/>
      <c r="K149" s="117"/>
      <c r="L149" s="117"/>
      <c r="M149" s="118"/>
      <c r="N149" s="5"/>
      <c r="R149" s="3" t="str">
        <f t="shared" si="36"/>
        <v/>
      </c>
      <c r="S149" s="46" t="str">
        <f t="shared" si="37"/>
        <v/>
      </c>
      <c r="T149" s="47" t="str">
        <f>IF($S149="","",VLOOKUP($S149,'(種目・作業用)'!$A$2:$D$7,2,FALSE))</f>
        <v/>
      </c>
      <c r="U149" s="47" t="str">
        <f>IF($S149="","",VLOOKUP($S149,'(種目・作業用)'!$A$2:$D$7,3,FALSE))</f>
        <v/>
      </c>
      <c r="V149" s="47" t="str">
        <f>IF($S149="","",VLOOKUP($S149,'(種目・作業用)'!$A$2:$D$7,4,FALSE))</f>
        <v/>
      </c>
      <c r="W149" s="48" t="str">
        <f t="shared" si="38"/>
        <v/>
      </c>
      <c r="X149" s="3" t="str">
        <f t="shared" si="39"/>
        <v xml:space="preserve"> </v>
      </c>
      <c r="Y149" s="3" t="str">
        <f t="shared" si="40"/>
        <v/>
      </c>
      <c r="Z149" s="3" t="str">
        <f t="shared" si="41"/>
        <v/>
      </c>
      <c r="AA149" s="3" t="str">
        <f t="shared" si="42"/>
        <v/>
      </c>
      <c r="AB149" s="49" t="str">
        <f t="shared" si="46"/>
        <v/>
      </c>
      <c r="AC149" s="3" t="str">
        <f t="shared" si="43"/>
        <v/>
      </c>
      <c r="AD149" s="3" t="str">
        <f t="shared" si="47"/>
        <v/>
      </c>
      <c r="AE149" s="3"/>
      <c r="AF149" s="3" t="str">
        <f t="shared" si="44"/>
        <v/>
      </c>
      <c r="AG149" s="3" t="s">
        <v>528</v>
      </c>
      <c r="AH149" s="1"/>
      <c r="AI149" s="1" t="str">
        <f t="shared" si="45"/>
        <v>　</v>
      </c>
    </row>
    <row r="150" spans="1:35" ht="22.5" customHeight="1">
      <c r="A150" s="20">
        <v>99</v>
      </c>
      <c r="B150" s="4"/>
      <c r="C150" s="4"/>
      <c r="D150" s="4"/>
      <c r="E150" s="4"/>
      <c r="F150" s="4"/>
      <c r="G150" s="125"/>
      <c r="H150" s="126"/>
      <c r="I150" s="116"/>
      <c r="J150" s="117"/>
      <c r="K150" s="117"/>
      <c r="L150" s="117"/>
      <c r="M150" s="118"/>
      <c r="N150" s="5"/>
      <c r="R150" s="3" t="str">
        <f t="shared" si="36"/>
        <v/>
      </c>
      <c r="S150" s="46" t="str">
        <f t="shared" si="37"/>
        <v/>
      </c>
      <c r="T150" s="47" t="str">
        <f>IF($S150="","",VLOOKUP($S150,'(種目・作業用)'!$A$2:$D$7,2,FALSE))</f>
        <v/>
      </c>
      <c r="U150" s="47" t="str">
        <f>IF($S150="","",VLOOKUP($S150,'(種目・作業用)'!$A$2:$D$7,3,FALSE))</f>
        <v/>
      </c>
      <c r="V150" s="47" t="str">
        <f>IF($S150="","",VLOOKUP($S150,'(種目・作業用)'!$A$2:$D$7,4,FALSE))</f>
        <v/>
      </c>
      <c r="W150" s="48" t="str">
        <f t="shared" si="38"/>
        <v/>
      </c>
      <c r="X150" s="3" t="str">
        <f t="shared" si="39"/>
        <v xml:space="preserve"> </v>
      </c>
      <c r="Y150" s="3" t="str">
        <f t="shared" si="40"/>
        <v/>
      </c>
      <c r="Z150" s="3" t="str">
        <f t="shared" si="41"/>
        <v/>
      </c>
      <c r="AA150" s="3" t="str">
        <f t="shared" si="42"/>
        <v/>
      </c>
      <c r="AB150" s="49" t="str">
        <f t="shared" si="46"/>
        <v/>
      </c>
      <c r="AC150" s="3" t="str">
        <f t="shared" si="43"/>
        <v/>
      </c>
      <c r="AD150" s="3" t="str">
        <f t="shared" si="47"/>
        <v/>
      </c>
      <c r="AE150" s="3"/>
      <c r="AF150" s="3" t="str">
        <f t="shared" si="44"/>
        <v/>
      </c>
      <c r="AG150" s="3" t="s">
        <v>528</v>
      </c>
      <c r="AH150" s="1"/>
      <c r="AI150" s="1" t="str">
        <f t="shared" si="45"/>
        <v>　</v>
      </c>
    </row>
    <row r="151" spans="1:35" ht="22.5" customHeight="1">
      <c r="A151" s="30">
        <v>100</v>
      </c>
      <c r="B151" s="4"/>
      <c r="C151" s="4"/>
      <c r="D151" s="4"/>
      <c r="E151" s="4"/>
      <c r="F151" s="4"/>
      <c r="G151" s="125"/>
      <c r="H151" s="126"/>
      <c r="I151" s="119"/>
      <c r="J151" s="120"/>
      <c r="K151" s="120"/>
      <c r="L151" s="120"/>
      <c r="M151" s="121"/>
      <c r="N151" s="5"/>
      <c r="R151" s="3" t="str">
        <f t="shared" si="36"/>
        <v/>
      </c>
      <c r="S151" s="46" t="str">
        <f t="shared" si="37"/>
        <v/>
      </c>
      <c r="T151" s="47" t="str">
        <f>IF($S151="","",VLOOKUP($S151,'(種目・作業用)'!$A$2:$D$7,2,FALSE))</f>
        <v/>
      </c>
      <c r="U151" s="47" t="str">
        <f>IF($S151="","",VLOOKUP($S151,'(種目・作業用)'!$A$2:$D$7,3,FALSE))</f>
        <v/>
      </c>
      <c r="V151" s="47" t="str">
        <f>IF($S151="","",VLOOKUP($S151,'(種目・作業用)'!$A$2:$D$7,4,FALSE))</f>
        <v/>
      </c>
      <c r="W151" s="48" t="str">
        <f t="shared" si="38"/>
        <v/>
      </c>
      <c r="X151" s="3" t="str">
        <f t="shared" si="39"/>
        <v xml:space="preserve"> </v>
      </c>
      <c r="Y151" s="3" t="str">
        <f t="shared" si="40"/>
        <v/>
      </c>
      <c r="Z151" s="3" t="str">
        <f t="shared" si="41"/>
        <v/>
      </c>
      <c r="AA151" s="3" t="str">
        <f t="shared" si="42"/>
        <v/>
      </c>
      <c r="AB151" s="49" t="str">
        <f t="shared" si="46"/>
        <v/>
      </c>
      <c r="AC151" s="3" t="str">
        <f t="shared" si="43"/>
        <v/>
      </c>
      <c r="AD151" s="3" t="str">
        <f t="shared" si="47"/>
        <v/>
      </c>
      <c r="AE151" s="3"/>
      <c r="AF151" s="3" t="str">
        <f t="shared" si="44"/>
        <v/>
      </c>
      <c r="AG151" s="3" t="s">
        <v>528</v>
      </c>
      <c r="AH151" s="1"/>
      <c r="AI151" s="1" t="str">
        <f t="shared" si="45"/>
        <v>　</v>
      </c>
    </row>
    <row r="152" spans="1:35" ht="22.5" customHeight="1">
      <c r="A152" s="22"/>
      <c r="B152" s="23"/>
      <c r="C152" s="23"/>
      <c r="D152" s="23"/>
      <c r="E152" s="23"/>
      <c r="F152" s="23"/>
      <c r="G152" s="24" t="s">
        <v>787</v>
      </c>
      <c r="H152" s="148" t="str">
        <f>$H$32</f>
        <v/>
      </c>
      <c r="I152" s="148"/>
      <c r="J152" s="148"/>
      <c r="K152" s="148"/>
      <c r="L152" s="148"/>
      <c r="M152" s="148"/>
      <c r="N152" s="27" t="s">
        <v>14</v>
      </c>
      <c r="R152" s="1"/>
      <c r="S152" s="13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7.5" customHeight="1">
      <c r="A153" s="11"/>
      <c r="B153" s="11"/>
      <c r="C153" s="11"/>
      <c r="D153" s="11"/>
      <c r="E153" s="11"/>
      <c r="F153" s="11"/>
      <c r="G153" s="28"/>
      <c r="H153" s="29"/>
      <c r="I153" s="29"/>
      <c r="J153" s="29"/>
      <c r="K153" s="29"/>
      <c r="L153" s="29"/>
      <c r="M153" s="29"/>
      <c r="N153" s="26"/>
      <c r="R153" s="1"/>
      <c r="S153" s="13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22.5" customHeight="1">
      <c r="A154" s="128" t="s">
        <v>718</v>
      </c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R154" s="1"/>
      <c r="S154" s="13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7.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R155" s="1"/>
      <c r="S155" s="13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>
      <c r="A156" s="11"/>
      <c r="B156" s="11"/>
      <c r="C156" s="11" t="s">
        <v>15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R156" s="1"/>
      <c r="S156" s="13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R157" s="1"/>
      <c r="S157" s="13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>
      <c r="A158" s="11"/>
      <c r="B158" s="11"/>
      <c r="C158" s="166">
        <f ca="1">$C$38</f>
        <v>45528</v>
      </c>
      <c r="D158" s="166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R158" s="1"/>
      <c r="S158" s="13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22.5" customHeight="1">
      <c r="A159" s="11"/>
      <c r="B159" s="11"/>
      <c r="C159" s="11"/>
      <c r="D159" s="11"/>
      <c r="E159" s="128" t="str">
        <f>$E$39</f>
        <v/>
      </c>
      <c r="F159" s="128"/>
      <c r="G159" s="128"/>
      <c r="H159" s="128"/>
      <c r="I159" s="128"/>
      <c r="J159" s="128"/>
      <c r="K159" s="128"/>
      <c r="L159" s="128"/>
      <c r="M159" s="128"/>
      <c r="N159" s="11"/>
      <c r="R159" s="1"/>
      <c r="S159" s="13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22.5" customHeight="1">
      <c r="A160" s="11"/>
      <c r="B160" s="11"/>
      <c r="C160" s="11"/>
      <c r="D160" s="11"/>
      <c r="E160" s="11"/>
      <c r="F160" s="11"/>
      <c r="G160" s="25" t="s">
        <v>17</v>
      </c>
      <c r="H160" s="128" t="str">
        <f>$H$40</f>
        <v/>
      </c>
      <c r="I160" s="128"/>
      <c r="J160" s="128"/>
      <c r="K160" s="128"/>
      <c r="L160" s="128"/>
      <c r="M160" s="26" t="s">
        <v>14</v>
      </c>
      <c r="N160" s="11"/>
      <c r="R160" s="1"/>
      <c r="S160" s="13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R161" s="1"/>
      <c r="S161" s="13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>
      <c r="R162" s="1"/>
      <c r="S162" s="13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>
      <c r="R163" s="1"/>
      <c r="S163" s="13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>
      <c r="R164" s="1"/>
      <c r="S164" s="13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>
      <c r="R165" s="1"/>
      <c r="S165" s="13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>
      <c r="R166" s="1"/>
      <c r="S166" s="13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>
      <c r="R167" s="1"/>
      <c r="S167" s="13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>
      <c r="R168" s="1"/>
      <c r="S168" s="13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>
      <c r="R169" s="1"/>
      <c r="S169" s="13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>
      <c r="R170" s="1"/>
      <c r="S170" s="13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>
      <c r="R171" s="1"/>
      <c r="S171" s="13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>
      <c r="R172" s="1"/>
      <c r="S172" s="13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>
      <c r="R173" s="1"/>
      <c r="S173" s="13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>
      <c r="R174" s="1"/>
      <c r="S174" s="13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>
      <c r="R175" s="1"/>
      <c r="S175" s="13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>
      <c r="R176" s="1"/>
      <c r="S176" s="13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8:35">
      <c r="R177" s="1"/>
      <c r="S177" s="13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8:35">
      <c r="R178" s="1"/>
      <c r="S178" s="13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8:35">
      <c r="R179" s="1"/>
      <c r="S179" s="13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8:35">
      <c r="R180" s="1"/>
      <c r="S180" s="13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8:35">
      <c r="R181" s="1"/>
      <c r="S181" s="13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8:35">
      <c r="R182" s="1"/>
      <c r="S182" s="13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8:35">
      <c r="R183" s="1"/>
      <c r="S183" s="13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8:35">
      <c r="R184" s="1"/>
      <c r="S184" s="13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8:35">
      <c r="R185" s="1"/>
      <c r="S185" s="13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8:35">
      <c r="R186" s="1"/>
      <c r="S186" s="13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8:35">
      <c r="R187" s="1"/>
      <c r="S187" s="13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8:35">
      <c r="R188" s="1"/>
      <c r="S188" s="13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8:35">
      <c r="R189" s="1"/>
      <c r="S189" s="13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8:35">
      <c r="R190" s="1"/>
      <c r="S190" s="13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8:35">
      <c r="R191" s="1"/>
      <c r="S191" s="13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8:35">
      <c r="R192" s="1"/>
      <c r="S192" s="13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4:35">
      <c r="R193" s="1"/>
      <c r="S193" s="13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4:35">
      <c r="R194" s="1"/>
      <c r="S194" s="13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4:35">
      <c r="R195" s="1"/>
      <c r="S195" s="13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4:35">
      <c r="R196" s="1"/>
      <c r="S196" s="13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4:35">
      <c r="R197" s="1"/>
      <c r="S197" s="13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4:35">
      <c r="R198" s="1"/>
      <c r="S198" s="13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4:35">
      <c r="R199" s="1"/>
      <c r="S199" s="13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4:35">
      <c r="R200" s="1"/>
      <c r="S200" s="13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4:35">
      <c r="E201" s="1" t="s">
        <v>3</v>
      </c>
      <c r="F201" s="1" t="s">
        <v>4</v>
      </c>
      <c r="G201" s="1" t="s">
        <v>5</v>
      </c>
      <c r="H201" s="1"/>
      <c r="I201" s="1"/>
      <c r="J201" s="1"/>
      <c r="K201" s="1"/>
      <c r="L201" s="1"/>
      <c r="M201" s="1"/>
      <c r="N201" s="1"/>
      <c r="O201" s="1"/>
      <c r="R201" s="1" t="s">
        <v>485</v>
      </c>
      <c r="S201" s="13"/>
      <c r="T201" s="1"/>
      <c r="U201" s="1"/>
      <c r="V201" s="1"/>
      <c r="W201" s="1"/>
      <c r="X201" s="1"/>
      <c r="Y201" s="1"/>
      <c r="Z201" s="1"/>
      <c r="AA201" s="1"/>
      <c r="AB201" s="1" t="s">
        <v>481</v>
      </c>
      <c r="AC201" s="1"/>
      <c r="AD201" s="1"/>
      <c r="AE201" s="1"/>
      <c r="AF201" s="1"/>
      <c r="AG201" s="1" t="s">
        <v>519</v>
      </c>
      <c r="AH201" s="2" t="s">
        <v>523</v>
      </c>
      <c r="AI201" s="1"/>
    </row>
    <row r="202" spans="4:35">
      <c r="D202" s="32"/>
      <c r="E202" s="32">
        <v>1</v>
      </c>
      <c r="F202" s="1" t="s">
        <v>7</v>
      </c>
      <c r="G202" s="1" t="s">
        <v>842</v>
      </c>
      <c r="H202" s="1"/>
      <c r="I202" s="1"/>
      <c r="J202" s="1"/>
      <c r="K202" s="1"/>
      <c r="L202" s="1"/>
      <c r="M202" s="1"/>
      <c r="N202" s="1"/>
      <c r="O202" s="1"/>
      <c r="R202" s="1" t="s">
        <v>486</v>
      </c>
      <c r="S202" s="13">
        <v>100000000</v>
      </c>
      <c r="T202" s="1"/>
      <c r="U202" s="1"/>
      <c r="V202" s="1"/>
      <c r="W202" s="1"/>
      <c r="X202" s="1"/>
      <c r="Y202" s="1"/>
      <c r="Z202" s="1"/>
      <c r="AA202" s="1"/>
      <c r="AB202" s="1" t="s">
        <v>482</v>
      </c>
      <c r="AC202" s="1"/>
      <c r="AD202" s="1"/>
      <c r="AE202" s="1"/>
      <c r="AF202" s="1"/>
      <c r="AG202" s="1" t="s">
        <v>524</v>
      </c>
      <c r="AH202" s="2" t="s">
        <v>509</v>
      </c>
      <c r="AI202" s="1"/>
    </row>
    <row r="203" spans="4:35">
      <c r="D203" s="32"/>
      <c r="E203" s="32">
        <v>2</v>
      </c>
      <c r="F203" s="1" t="s">
        <v>8</v>
      </c>
      <c r="G203" s="1" t="s">
        <v>843</v>
      </c>
      <c r="H203" s="1"/>
      <c r="I203" s="1"/>
      <c r="J203" s="1"/>
      <c r="K203" s="1"/>
      <c r="L203" s="1"/>
      <c r="M203" s="1"/>
      <c r="N203" s="1"/>
      <c r="O203" s="1"/>
      <c r="R203" s="1" t="s">
        <v>487</v>
      </c>
      <c r="S203" s="13">
        <v>110000000</v>
      </c>
      <c r="T203" s="1"/>
      <c r="U203" s="1"/>
      <c r="V203" s="1"/>
      <c r="W203" s="1"/>
      <c r="X203" s="1"/>
      <c r="Y203" s="1"/>
      <c r="Z203" s="1"/>
      <c r="AA203" s="1"/>
      <c r="AB203" s="1" t="s">
        <v>484</v>
      </c>
      <c r="AC203" s="1"/>
      <c r="AD203" s="1"/>
      <c r="AE203" s="1"/>
      <c r="AF203" s="1"/>
      <c r="AG203" s="1" t="s">
        <v>525</v>
      </c>
      <c r="AH203" s="2" t="s">
        <v>510</v>
      </c>
      <c r="AI203" s="1"/>
    </row>
    <row r="204" spans="4:35">
      <c r="D204" s="32"/>
      <c r="E204" s="32">
        <v>3</v>
      </c>
      <c r="F204" s="1"/>
      <c r="G204" s="1" t="s">
        <v>844</v>
      </c>
      <c r="H204" s="1"/>
      <c r="I204" s="1"/>
      <c r="J204" s="1"/>
      <c r="K204" s="1"/>
      <c r="L204" s="1"/>
      <c r="M204" s="1"/>
      <c r="N204" s="1"/>
      <c r="O204" s="1"/>
      <c r="R204" s="1" t="s">
        <v>488</v>
      </c>
      <c r="S204" s="13">
        <v>120000000</v>
      </c>
      <c r="T204" s="1"/>
      <c r="U204" s="1"/>
      <c r="V204" s="1"/>
      <c r="W204" s="1"/>
      <c r="X204" s="1"/>
      <c r="Y204" s="1"/>
      <c r="Z204" s="1"/>
      <c r="AA204" s="1"/>
      <c r="AB204" s="1" t="s">
        <v>483</v>
      </c>
      <c r="AC204" s="1"/>
      <c r="AD204" s="1"/>
      <c r="AE204" s="1"/>
      <c r="AF204" s="1"/>
      <c r="AG204" s="1" t="s">
        <v>526</v>
      </c>
      <c r="AH204" s="2" t="s">
        <v>511</v>
      </c>
      <c r="AI204" s="1"/>
    </row>
    <row r="205" spans="4:35">
      <c r="E205" s="32">
        <v>4</v>
      </c>
      <c r="F205" s="1"/>
      <c r="G205" s="1" t="s">
        <v>845</v>
      </c>
      <c r="H205" s="1"/>
      <c r="I205" s="1"/>
      <c r="J205" s="1"/>
      <c r="K205" s="1"/>
      <c r="L205" s="1"/>
      <c r="M205" s="1"/>
      <c r="N205" s="1"/>
      <c r="O205" s="1"/>
      <c r="R205" s="1" t="s">
        <v>489</v>
      </c>
      <c r="S205" s="13">
        <v>130000000</v>
      </c>
      <c r="T205" s="1"/>
      <c r="U205" s="1"/>
      <c r="V205" s="1"/>
      <c r="W205" s="1"/>
      <c r="X205" s="1"/>
      <c r="Y205" s="1"/>
      <c r="Z205" s="1"/>
      <c r="AA205" s="1"/>
      <c r="AB205" s="1" t="s">
        <v>1005</v>
      </c>
      <c r="AC205" s="1"/>
      <c r="AD205" s="1"/>
      <c r="AE205" s="1"/>
      <c r="AF205" s="1"/>
      <c r="AG205" s="1" t="s">
        <v>527</v>
      </c>
      <c r="AH205" s="2" t="s">
        <v>512</v>
      </c>
      <c r="AI205" s="1"/>
    </row>
    <row r="206" spans="4:35">
      <c r="E206" s="32">
        <v>5</v>
      </c>
      <c r="F206" s="1"/>
      <c r="G206" s="1" t="s">
        <v>846</v>
      </c>
      <c r="H206" s="1"/>
      <c r="I206" s="1"/>
      <c r="J206" s="1"/>
      <c r="K206" s="1"/>
      <c r="L206" s="1"/>
      <c r="M206" s="1"/>
      <c r="N206" s="1"/>
      <c r="O206" s="1"/>
      <c r="R206" s="1" t="s">
        <v>490</v>
      </c>
      <c r="S206" s="13">
        <v>140000000</v>
      </c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 t="s">
        <v>528</v>
      </c>
      <c r="AH206" s="2" t="s">
        <v>513</v>
      </c>
      <c r="AI206" s="1"/>
    </row>
    <row r="207" spans="4:35">
      <c r="E207" s="32">
        <v>6</v>
      </c>
      <c r="F207" s="1"/>
      <c r="G207" s="1" t="s">
        <v>870</v>
      </c>
      <c r="H207" s="1"/>
      <c r="I207" s="1"/>
      <c r="J207" s="1"/>
      <c r="K207" s="1"/>
      <c r="L207" s="1"/>
      <c r="M207" s="1"/>
      <c r="N207" s="1"/>
      <c r="O207" s="1"/>
      <c r="R207" s="1" t="s">
        <v>491</v>
      </c>
      <c r="S207" s="13">
        <v>200000000</v>
      </c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 t="s">
        <v>529</v>
      </c>
      <c r="AH207" s="2" t="s">
        <v>514</v>
      </c>
      <c r="AI207" s="1"/>
    </row>
    <row r="208" spans="4:35">
      <c r="E208" s="32">
        <v>7</v>
      </c>
      <c r="F208" s="1"/>
      <c r="G208" s="1" t="s">
        <v>847</v>
      </c>
      <c r="H208" s="1"/>
      <c r="I208" s="1"/>
      <c r="J208" s="1"/>
      <c r="K208" s="1"/>
      <c r="L208" s="1"/>
      <c r="M208" s="1"/>
      <c r="N208" s="1"/>
      <c r="O208" s="1"/>
      <c r="R208" s="1" t="s">
        <v>492</v>
      </c>
      <c r="S208" s="13">
        <v>210000000</v>
      </c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 t="s">
        <v>530</v>
      </c>
      <c r="AH208" s="2" t="s">
        <v>515</v>
      </c>
      <c r="AI208" s="1"/>
    </row>
    <row r="209" spans="4:35">
      <c r="E209" s="32">
        <v>8</v>
      </c>
      <c r="F209" s="1"/>
      <c r="G209" s="1" t="s">
        <v>873</v>
      </c>
      <c r="H209" s="1"/>
      <c r="I209" s="1"/>
      <c r="J209" s="1"/>
      <c r="K209" s="1"/>
      <c r="L209" s="1"/>
      <c r="M209" s="1"/>
      <c r="N209" s="1"/>
      <c r="O209" s="1"/>
      <c r="R209" s="1" t="s">
        <v>493</v>
      </c>
      <c r="S209" s="13">
        <v>220000000</v>
      </c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 t="s">
        <v>531</v>
      </c>
      <c r="AH209" s="2" t="s">
        <v>516</v>
      </c>
      <c r="AI209" s="1"/>
    </row>
    <row r="210" spans="4:35">
      <c r="E210" s="32">
        <v>9</v>
      </c>
      <c r="F210" s="1"/>
      <c r="G210" s="1" t="s">
        <v>848</v>
      </c>
      <c r="H210" s="1"/>
      <c r="I210" s="1"/>
      <c r="J210" s="1"/>
      <c r="K210" s="1"/>
      <c r="L210" s="1"/>
      <c r="M210" s="1"/>
      <c r="N210" s="1"/>
      <c r="O210" s="1"/>
      <c r="R210" s="1" t="s">
        <v>494</v>
      </c>
      <c r="S210" s="13">
        <v>230000000</v>
      </c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 t="s">
        <v>532</v>
      </c>
      <c r="AH210" s="2">
        <v>10</v>
      </c>
      <c r="AI210" s="1"/>
    </row>
    <row r="211" spans="4:35">
      <c r="E211" s="32">
        <v>7</v>
      </c>
      <c r="F211" s="1"/>
      <c r="G211" s="1" t="s">
        <v>849</v>
      </c>
      <c r="H211" s="1"/>
      <c r="I211" s="1"/>
      <c r="J211" s="1"/>
      <c r="K211" s="1"/>
      <c r="L211" s="1"/>
      <c r="M211" s="1"/>
      <c r="N211" s="1"/>
      <c r="O211" s="1"/>
      <c r="R211" s="1" t="s">
        <v>495</v>
      </c>
      <c r="S211" s="13">
        <v>240000000</v>
      </c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 t="s">
        <v>533</v>
      </c>
      <c r="AH211" s="2">
        <v>11</v>
      </c>
      <c r="AI211" s="1"/>
    </row>
    <row r="212" spans="4:35">
      <c r="E212" s="32">
        <v>8</v>
      </c>
      <c r="F212" s="1"/>
      <c r="G212" s="1" t="s">
        <v>850</v>
      </c>
      <c r="H212" s="1"/>
      <c r="I212" s="1"/>
      <c r="J212" s="1"/>
      <c r="K212" s="1"/>
      <c r="L212" s="1"/>
      <c r="M212" s="1"/>
      <c r="N212" s="1"/>
      <c r="O212" s="1"/>
      <c r="R212" s="1"/>
      <c r="S212" s="13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 t="s">
        <v>534</v>
      </c>
      <c r="AH212" s="2">
        <v>12</v>
      </c>
      <c r="AI212" s="1"/>
    </row>
    <row r="213" spans="4:35">
      <c r="E213" s="32">
        <v>9</v>
      </c>
      <c r="F213" s="1"/>
      <c r="G213" s="1" t="s">
        <v>871</v>
      </c>
      <c r="H213" s="1"/>
      <c r="I213" s="1"/>
      <c r="J213" s="1"/>
      <c r="K213" s="1"/>
      <c r="L213" s="1"/>
      <c r="M213" s="1"/>
      <c r="N213" s="1"/>
      <c r="O213" s="1"/>
      <c r="R213" s="1"/>
      <c r="S213" s="13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 t="s">
        <v>535</v>
      </c>
      <c r="AH213" s="2">
        <v>13</v>
      </c>
      <c r="AI213" s="1"/>
    </row>
    <row r="214" spans="4:35">
      <c r="E214" s="32" t="s">
        <v>782</v>
      </c>
      <c r="F214" s="1"/>
      <c r="G214" s="1" t="s">
        <v>851</v>
      </c>
      <c r="H214" s="1"/>
      <c r="I214" s="1"/>
      <c r="J214" s="1"/>
      <c r="K214" s="1"/>
      <c r="L214" s="1"/>
      <c r="M214" s="1"/>
      <c r="N214" s="1"/>
      <c r="O214" s="1"/>
      <c r="R214" s="1"/>
      <c r="S214" s="13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 t="s">
        <v>520</v>
      </c>
      <c r="AH214" s="2">
        <v>14</v>
      </c>
      <c r="AI214" s="1"/>
    </row>
    <row r="215" spans="4:35">
      <c r="E215" s="32" t="s">
        <v>783</v>
      </c>
      <c r="F215" s="1"/>
      <c r="G215" s="1" t="s">
        <v>852</v>
      </c>
      <c r="H215" s="1"/>
      <c r="I215" s="1"/>
      <c r="J215" s="1"/>
      <c r="K215" s="1"/>
      <c r="L215" s="1"/>
      <c r="M215" s="1"/>
      <c r="N215" s="1"/>
      <c r="O215" s="1"/>
      <c r="R215" s="1"/>
      <c r="S215" s="13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 t="s">
        <v>536</v>
      </c>
      <c r="AH215" s="2">
        <v>15</v>
      </c>
      <c r="AI215" s="1"/>
    </row>
    <row r="216" spans="4:35">
      <c r="E216" s="32" t="s">
        <v>784</v>
      </c>
      <c r="F216" s="1"/>
      <c r="G216" s="1" t="s">
        <v>853</v>
      </c>
      <c r="H216" s="1"/>
      <c r="I216" s="1"/>
      <c r="J216" s="1"/>
      <c r="K216" s="1"/>
      <c r="L216" s="1"/>
      <c r="M216" s="1"/>
      <c r="N216" s="1"/>
      <c r="O216" s="1"/>
      <c r="R216" s="1"/>
      <c r="S216" s="13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 t="s">
        <v>537</v>
      </c>
      <c r="AH216" s="2">
        <v>16</v>
      </c>
      <c r="AI216" s="1"/>
    </row>
    <row r="217" spans="4:35">
      <c r="E217" s="32" t="s">
        <v>781</v>
      </c>
      <c r="F217" s="1"/>
      <c r="G217" s="1" t="s">
        <v>854</v>
      </c>
      <c r="H217" s="1"/>
      <c r="I217" s="1"/>
      <c r="J217" s="1"/>
      <c r="K217" s="1"/>
      <c r="L217" s="1"/>
      <c r="M217" s="1"/>
      <c r="N217" s="1"/>
      <c r="O217" s="1"/>
      <c r="R217" s="1"/>
      <c r="S217" s="13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 t="s">
        <v>538</v>
      </c>
      <c r="AH217" s="2">
        <v>17</v>
      </c>
      <c r="AI217" s="1"/>
    </row>
    <row r="218" spans="4:35">
      <c r="E218" s="32" t="s">
        <v>785</v>
      </c>
      <c r="F218" s="1"/>
      <c r="G218" s="1" t="s">
        <v>855</v>
      </c>
      <c r="H218" s="1"/>
      <c r="I218" s="1"/>
      <c r="J218" s="1"/>
      <c r="K218" s="1"/>
      <c r="L218" s="1"/>
      <c r="M218" s="1"/>
      <c r="N218" s="1"/>
      <c r="O218" s="1"/>
      <c r="R218" s="1"/>
      <c r="S218" s="13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 t="s">
        <v>539</v>
      </c>
      <c r="AH218" s="2">
        <v>18</v>
      </c>
      <c r="AI218" s="1"/>
    </row>
    <row r="219" spans="4:35">
      <c r="E219" s="32" t="s">
        <v>786</v>
      </c>
      <c r="F219" s="1"/>
      <c r="G219" s="1" t="s">
        <v>856</v>
      </c>
      <c r="H219" s="1"/>
      <c r="I219" s="1"/>
      <c r="J219" s="1"/>
      <c r="K219" s="1"/>
      <c r="L219" s="1"/>
      <c r="M219" s="1"/>
      <c r="N219" s="1"/>
      <c r="O219" s="1"/>
      <c r="R219" s="1"/>
      <c r="S219" s="13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 t="s">
        <v>540</v>
      </c>
      <c r="AH219" s="2">
        <v>19</v>
      </c>
      <c r="AI219" s="1"/>
    </row>
    <row r="220" spans="4:35">
      <c r="D220" s="32"/>
      <c r="E220" s="32" t="s">
        <v>778</v>
      </c>
      <c r="F220" s="1"/>
      <c r="G220" s="1" t="s">
        <v>857</v>
      </c>
      <c r="H220" s="1"/>
      <c r="I220" s="1"/>
      <c r="J220" s="1"/>
      <c r="K220" s="1"/>
      <c r="L220" s="1"/>
      <c r="M220" s="1"/>
      <c r="N220" s="1"/>
      <c r="O220" s="1"/>
      <c r="R220" s="1"/>
      <c r="S220" s="13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 t="s">
        <v>541</v>
      </c>
      <c r="AH220" s="2">
        <v>20</v>
      </c>
      <c r="AI220" s="1"/>
    </row>
    <row r="221" spans="4:35">
      <c r="E221" s="32" t="s">
        <v>779</v>
      </c>
      <c r="F221" s="1"/>
      <c r="G221" s="1" t="s">
        <v>858</v>
      </c>
      <c r="H221" s="1"/>
      <c r="I221" s="1"/>
      <c r="J221" s="1"/>
      <c r="K221" s="1"/>
      <c r="L221" s="1"/>
      <c r="M221" s="1"/>
      <c r="N221" s="1"/>
      <c r="O221" s="1"/>
      <c r="R221" s="1"/>
      <c r="S221" s="13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 t="s">
        <v>542</v>
      </c>
      <c r="AH221" s="2">
        <v>21</v>
      </c>
      <c r="AI221" s="1"/>
    </row>
    <row r="222" spans="4:35">
      <c r="E222" s="32" t="s">
        <v>780</v>
      </c>
      <c r="F222" s="1"/>
      <c r="G222" s="1" t="s">
        <v>859</v>
      </c>
      <c r="H222" s="1"/>
      <c r="I222" s="1"/>
      <c r="J222" s="1"/>
      <c r="K222" s="1"/>
      <c r="L222" s="1"/>
      <c r="M222" s="1"/>
      <c r="N222" s="1"/>
      <c r="O222" s="1"/>
      <c r="R222" s="1"/>
      <c r="S222" s="13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 t="s">
        <v>543</v>
      </c>
      <c r="AH222" s="2">
        <v>22</v>
      </c>
      <c r="AI222" s="1"/>
    </row>
    <row r="223" spans="4:35">
      <c r="E223" s="32" t="s">
        <v>1037</v>
      </c>
      <c r="F223" s="1"/>
      <c r="G223" s="1" t="s">
        <v>869</v>
      </c>
      <c r="H223" s="1"/>
      <c r="I223" s="1"/>
      <c r="J223" s="1"/>
      <c r="K223" s="1"/>
      <c r="L223" s="1"/>
      <c r="M223" s="1"/>
      <c r="N223" s="1"/>
      <c r="O223" s="1"/>
      <c r="R223" s="1"/>
      <c r="S223" s="13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 t="s">
        <v>544</v>
      </c>
      <c r="AH223" s="2">
        <v>23</v>
      </c>
      <c r="AI223" s="1"/>
    </row>
    <row r="224" spans="4:35">
      <c r="E224" s="32" t="s">
        <v>719</v>
      </c>
      <c r="F224" s="1"/>
      <c r="G224" s="1" t="s">
        <v>860</v>
      </c>
      <c r="H224" s="1"/>
      <c r="I224" s="1"/>
      <c r="J224" s="1"/>
      <c r="K224" s="1"/>
      <c r="L224" s="1"/>
      <c r="M224" s="1"/>
      <c r="N224" s="1"/>
      <c r="O224" s="1"/>
      <c r="R224" s="1"/>
      <c r="S224" s="13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 t="s">
        <v>545</v>
      </c>
      <c r="AH224" s="2">
        <v>24</v>
      </c>
      <c r="AI224" s="1"/>
    </row>
    <row r="225" spans="5:35">
      <c r="E225" s="32" t="s">
        <v>720</v>
      </c>
      <c r="F225" s="1"/>
      <c r="G225" s="1" t="s">
        <v>874</v>
      </c>
      <c r="H225" s="1"/>
      <c r="I225" s="1"/>
      <c r="J225" s="1"/>
      <c r="K225" s="1"/>
      <c r="L225" s="1"/>
      <c r="M225" s="1"/>
      <c r="N225" s="1"/>
      <c r="O225" s="1"/>
      <c r="R225" s="1"/>
      <c r="S225" s="13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 t="s">
        <v>546</v>
      </c>
      <c r="AH225" s="2">
        <v>25</v>
      </c>
      <c r="AI225" s="1"/>
    </row>
    <row r="226" spans="5:35">
      <c r="E226" s="1"/>
      <c r="F226" s="1"/>
      <c r="G226" s="1" t="s">
        <v>861</v>
      </c>
      <c r="H226" s="1"/>
      <c r="I226" s="1"/>
      <c r="J226" s="1"/>
      <c r="K226" s="1"/>
      <c r="L226" s="1"/>
      <c r="M226" s="1"/>
      <c r="N226" s="1"/>
      <c r="O226" s="1"/>
      <c r="R226" s="1"/>
      <c r="S226" s="13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 t="s">
        <v>547</v>
      </c>
      <c r="AH226" s="2">
        <v>26</v>
      </c>
      <c r="AI226" s="1"/>
    </row>
    <row r="227" spans="5:35">
      <c r="E227" s="1"/>
      <c r="F227" s="1"/>
      <c r="G227" s="1" t="s">
        <v>862</v>
      </c>
      <c r="H227" s="1"/>
      <c r="I227" s="1"/>
      <c r="J227" s="1"/>
      <c r="K227" s="1"/>
      <c r="L227" s="1"/>
      <c r="M227" s="1"/>
      <c r="N227" s="1"/>
      <c r="O227" s="1"/>
      <c r="R227" s="1"/>
      <c r="S227" s="13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 t="s">
        <v>548</v>
      </c>
      <c r="AH227" s="2">
        <v>27</v>
      </c>
      <c r="AI227" s="1"/>
    </row>
    <row r="228" spans="5:35">
      <c r="E228" s="1"/>
      <c r="F228" s="1"/>
      <c r="G228" s="1" t="s">
        <v>872</v>
      </c>
      <c r="H228" s="1"/>
      <c r="I228" s="1"/>
      <c r="J228" s="1"/>
      <c r="K228" s="1"/>
      <c r="L228" s="1"/>
      <c r="M228" s="1"/>
      <c r="N228" s="1"/>
      <c r="O228" s="1"/>
      <c r="R228" s="1"/>
      <c r="S228" s="13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 t="s">
        <v>549</v>
      </c>
      <c r="AH228" s="2">
        <v>28</v>
      </c>
      <c r="AI228" s="1"/>
    </row>
    <row r="229" spans="5:35">
      <c r="E229" s="1"/>
      <c r="F229" s="1"/>
      <c r="G229" s="1" t="s">
        <v>863</v>
      </c>
      <c r="H229" s="1"/>
      <c r="I229" s="1"/>
      <c r="J229" s="1"/>
      <c r="K229" s="1"/>
      <c r="L229" s="1"/>
      <c r="M229" s="1"/>
      <c r="N229" s="1"/>
      <c r="O229" s="1"/>
      <c r="R229" s="1"/>
      <c r="S229" s="13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 t="s">
        <v>550</v>
      </c>
      <c r="AH229" s="2">
        <v>29</v>
      </c>
      <c r="AI229" s="1"/>
    </row>
    <row r="230" spans="5:35">
      <c r="E230" s="1"/>
      <c r="F230" s="1"/>
      <c r="G230" s="1" t="s">
        <v>868</v>
      </c>
      <c r="H230" s="1"/>
      <c r="I230" s="1"/>
      <c r="J230" s="1"/>
      <c r="K230" s="1"/>
      <c r="L230" s="1"/>
      <c r="M230" s="1"/>
      <c r="N230" s="1"/>
      <c r="O230" s="1"/>
      <c r="R230" s="1"/>
      <c r="S230" s="13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 t="s">
        <v>521</v>
      </c>
      <c r="AH230" s="2">
        <v>30</v>
      </c>
      <c r="AI230" s="1"/>
    </row>
    <row r="231" spans="5:35">
      <c r="E231" s="1"/>
      <c r="F231" s="1"/>
      <c r="G231" s="1" t="s">
        <v>864</v>
      </c>
      <c r="H231" s="1"/>
      <c r="I231" s="1"/>
      <c r="J231" s="1"/>
      <c r="K231" s="1"/>
      <c r="L231" s="1"/>
      <c r="M231" s="1"/>
      <c r="N231" s="1"/>
      <c r="O231" s="1"/>
      <c r="R231" s="1"/>
      <c r="S231" s="13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 t="s">
        <v>551</v>
      </c>
      <c r="AH231" s="2">
        <v>31</v>
      </c>
      <c r="AI231" s="1"/>
    </row>
    <row r="232" spans="5:35">
      <c r="E232" s="1"/>
      <c r="F232" s="1"/>
      <c r="G232" t="s">
        <v>776</v>
      </c>
      <c r="H232" s="1"/>
      <c r="I232" s="1"/>
      <c r="J232" s="1"/>
      <c r="K232" s="1"/>
      <c r="L232" s="1"/>
      <c r="M232" s="1"/>
      <c r="N232" s="1"/>
      <c r="O232" s="1"/>
      <c r="R232" s="1"/>
      <c r="S232" s="13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 t="s">
        <v>552</v>
      </c>
      <c r="AH232" s="2">
        <v>32</v>
      </c>
      <c r="AI232" s="1"/>
    </row>
    <row r="233" spans="5:35">
      <c r="E233" s="1"/>
      <c r="G233" s="1" t="s">
        <v>1002</v>
      </c>
      <c r="H233" s="1"/>
      <c r="I233" s="1"/>
      <c r="J233" s="1"/>
      <c r="K233" s="1"/>
      <c r="L233" s="1"/>
      <c r="R233" s="1"/>
      <c r="S233" s="13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 t="s">
        <v>553</v>
      </c>
      <c r="AH233" s="2">
        <v>33</v>
      </c>
      <c r="AI233" s="1"/>
    </row>
    <row r="234" spans="5:35">
      <c r="E234" s="1"/>
      <c r="G234" s="1" t="s">
        <v>1039</v>
      </c>
      <c r="H234" s="1"/>
      <c r="I234" s="1"/>
      <c r="J234" s="1"/>
      <c r="K234" s="1"/>
      <c r="L234" s="1"/>
      <c r="R234" s="1"/>
      <c r="S234" s="13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 t="s">
        <v>554</v>
      </c>
      <c r="AH234" s="2">
        <v>34</v>
      </c>
      <c r="AI234" s="1"/>
    </row>
    <row r="235" spans="5:35">
      <c r="E235" s="1"/>
      <c r="G235" s="1" t="s">
        <v>1001</v>
      </c>
      <c r="H235" s="1"/>
      <c r="I235" s="1"/>
      <c r="J235" s="1"/>
      <c r="K235" s="1"/>
      <c r="L235" s="1"/>
      <c r="R235" s="1"/>
      <c r="S235" s="13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 t="s">
        <v>555</v>
      </c>
      <c r="AH235" s="2">
        <v>35</v>
      </c>
      <c r="AI235" s="1"/>
    </row>
    <row r="236" spans="5:35">
      <c r="G236" s="1" t="s">
        <v>1038</v>
      </c>
      <c r="H236" s="1"/>
      <c r="I236" s="1"/>
      <c r="J236" s="1"/>
      <c r="K236" s="1"/>
      <c r="R236" s="1"/>
      <c r="S236" s="13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 t="s">
        <v>556</v>
      </c>
      <c r="AH236" s="2">
        <v>36</v>
      </c>
      <c r="AI236" s="1"/>
    </row>
    <row r="237" spans="5:35">
      <c r="G237" s="1"/>
      <c r="H237" s="1"/>
      <c r="I237" s="1"/>
      <c r="J237" s="1"/>
      <c r="K237" s="1"/>
      <c r="R237" s="1"/>
      <c r="S237" s="13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 t="s">
        <v>557</v>
      </c>
      <c r="AH237" s="2">
        <v>37</v>
      </c>
      <c r="AI237" s="1"/>
    </row>
    <row r="238" spans="5:35">
      <c r="G238" s="1"/>
      <c r="H238" s="1"/>
      <c r="I238" s="1"/>
      <c r="J238" s="1"/>
      <c r="R238" s="1"/>
      <c r="S238" s="13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 t="s">
        <v>558</v>
      </c>
      <c r="AH238" s="2">
        <v>38</v>
      </c>
      <c r="AI238" s="1"/>
    </row>
    <row r="239" spans="5:35">
      <c r="G239" s="1"/>
      <c r="H239" s="1"/>
      <c r="I239" s="1"/>
      <c r="J239" s="1"/>
      <c r="R239" s="1"/>
      <c r="S239" s="13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 t="s">
        <v>559</v>
      </c>
      <c r="AH239" s="2">
        <v>39</v>
      </c>
      <c r="AI239" s="1"/>
    </row>
    <row r="240" spans="5:35">
      <c r="G240" s="1"/>
      <c r="H240" s="1"/>
      <c r="I240" s="1"/>
      <c r="R240" s="1"/>
      <c r="S240" s="13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 t="s">
        <v>560</v>
      </c>
      <c r="AH240" s="2">
        <v>40</v>
      </c>
      <c r="AI240" s="1"/>
    </row>
    <row r="241" spans="7:35">
      <c r="G241" s="1"/>
      <c r="H241" s="1"/>
      <c r="I241" s="1"/>
      <c r="R241" s="1"/>
      <c r="S241" s="13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 t="s">
        <v>561</v>
      </c>
      <c r="AH241" s="2">
        <v>41</v>
      </c>
      <c r="AI241" s="1"/>
    </row>
    <row r="242" spans="7:35">
      <c r="G242" s="1"/>
      <c r="R242" s="1"/>
      <c r="S242" s="13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 t="s">
        <v>562</v>
      </c>
      <c r="AH242" s="2">
        <v>42</v>
      </c>
      <c r="AI242" s="1"/>
    </row>
    <row r="243" spans="7:35">
      <c r="R243" s="1"/>
      <c r="S243" s="13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 t="s">
        <v>563</v>
      </c>
      <c r="AH243" s="2">
        <v>43</v>
      </c>
      <c r="AI243" s="1"/>
    </row>
    <row r="244" spans="7:35">
      <c r="G244" s="1"/>
      <c r="R244" s="1"/>
      <c r="S244" s="13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 t="s">
        <v>564</v>
      </c>
      <c r="AH244" s="2">
        <v>44</v>
      </c>
      <c r="AI244" s="1"/>
    </row>
    <row r="245" spans="7:35">
      <c r="G245" s="1"/>
      <c r="R245" s="1"/>
      <c r="S245" s="13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 t="s">
        <v>565</v>
      </c>
      <c r="AH245" s="2">
        <v>45</v>
      </c>
      <c r="AI245" s="1"/>
    </row>
    <row r="246" spans="7:35">
      <c r="G246" s="1"/>
      <c r="R246" s="1"/>
      <c r="S246" s="13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 t="s">
        <v>522</v>
      </c>
      <c r="AH246" s="2">
        <v>46</v>
      </c>
      <c r="AI246" s="1"/>
    </row>
    <row r="247" spans="7:35">
      <c r="G247" s="1"/>
      <c r="R247" s="1"/>
      <c r="S247" s="13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 t="s">
        <v>566</v>
      </c>
      <c r="AH247" s="2">
        <v>47</v>
      </c>
      <c r="AI247" s="1"/>
    </row>
    <row r="248" spans="7:35">
      <c r="G248" s="1"/>
      <c r="R248" s="1"/>
      <c r="S248" s="13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 t="s">
        <v>567</v>
      </c>
      <c r="AH248" s="2">
        <v>49</v>
      </c>
      <c r="AI248" s="1"/>
    </row>
    <row r="249" spans="7:35">
      <c r="G249" s="1"/>
      <c r="H249" t="s">
        <v>777</v>
      </c>
      <c r="R249" s="1"/>
      <c r="S249" s="13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7:35">
      <c r="G250" s="1"/>
      <c r="H250" s="1" t="s">
        <v>1040</v>
      </c>
      <c r="R250" s="1"/>
      <c r="S250" s="13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7:35">
      <c r="G251" s="1"/>
      <c r="H251" s="1" t="s">
        <v>1021</v>
      </c>
      <c r="R251" s="1"/>
      <c r="S251" s="13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7:35">
      <c r="H252" s="1" t="s">
        <v>1003</v>
      </c>
      <c r="R252" s="1"/>
      <c r="S252" s="13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7:35">
      <c r="H253" s="1"/>
      <c r="R253" s="1"/>
      <c r="S253" s="13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7:35">
      <c r="H254" s="1"/>
      <c r="R254" s="1"/>
      <c r="S254" s="13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7:35">
      <c r="H255" s="1"/>
      <c r="R255" s="1"/>
      <c r="S255" s="13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7:35">
      <c r="H256" s="1"/>
      <c r="R256" s="1"/>
      <c r="S256" s="13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8:35">
      <c r="H257" s="1"/>
      <c r="R257" s="1"/>
      <c r="S257" s="13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8:35">
      <c r="H258" s="1"/>
      <c r="R258" s="1"/>
      <c r="S258" s="13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8:35">
      <c r="H259" s="1"/>
      <c r="R259" s="1"/>
      <c r="S259" s="13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8:35">
      <c r="H260" s="1"/>
      <c r="R260" s="1"/>
      <c r="S260" s="13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8:35">
      <c r="H261" s="1"/>
      <c r="R261" s="1"/>
      <c r="S261" s="13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8:35">
      <c r="H262" s="1"/>
      <c r="R262" s="1"/>
      <c r="S262" s="13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8:35">
      <c r="H263" s="1"/>
      <c r="R263" s="1"/>
      <c r="S263" s="13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8:35">
      <c r="H264"/>
      <c r="R264" s="1"/>
      <c r="S264" s="13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8:35">
      <c r="H265"/>
      <c r="R265" s="1"/>
      <c r="S265" s="13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8:35">
      <c r="R266" s="1"/>
      <c r="S266" s="13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8:35">
      <c r="R267" s="1"/>
      <c r="S267" s="13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8:35">
      <c r="R268" s="1"/>
      <c r="S268" s="13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8:35">
      <c r="R269" s="1"/>
      <c r="S269" s="13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8:35">
      <c r="R270" s="1"/>
      <c r="S270" s="13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8:35">
      <c r="R271" s="1"/>
      <c r="S271" s="13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8:35">
      <c r="R272" s="1"/>
      <c r="S272" s="13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7:35">
      <c r="R273" s="1"/>
      <c r="S273" s="13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7:35">
      <c r="R274" s="1"/>
      <c r="S274" s="13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7:35">
      <c r="J275" s="44"/>
      <c r="R275" s="1"/>
      <c r="S275" s="13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7:35">
      <c r="G276" s="87" t="s">
        <v>31</v>
      </c>
      <c r="H276" s="42" t="s">
        <v>32</v>
      </c>
      <c r="I276" s="43" t="s">
        <v>30</v>
      </c>
      <c r="J276" s="44"/>
      <c r="K276" s="44" t="s">
        <v>481</v>
      </c>
      <c r="R276" s="1"/>
      <c r="S276" s="13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7:35">
      <c r="G277" s="87" t="s">
        <v>69</v>
      </c>
      <c r="H277" s="42" t="s">
        <v>70</v>
      </c>
      <c r="I277" s="43" t="s">
        <v>68</v>
      </c>
      <c r="J277" s="44"/>
      <c r="K277" s="44" t="s">
        <v>481</v>
      </c>
      <c r="R277" s="1"/>
      <c r="S277" s="13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7:35">
      <c r="G278" s="87" t="s">
        <v>28</v>
      </c>
      <c r="H278" s="42" t="s">
        <v>29</v>
      </c>
      <c r="I278" s="43" t="s">
        <v>27</v>
      </c>
      <c r="J278" s="44"/>
      <c r="K278" s="44" t="s">
        <v>481</v>
      </c>
      <c r="R278" s="1"/>
      <c r="S278" s="13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7:35">
      <c r="G279" s="87" t="s">
        <v>39</v>
      </c>
      <c r="H279" s="42" t="s">
        <v>40</v>
      </c>
      <c r="I279" s="43" t="s">
        <v>38</v>
      </c>
      <c r="J279" s="44"/>
      <c r="K279" s="44" t="s">
        <v>481</v>
      </c>
      <c r="R279" s="1"/>
      <c r="S279" s="13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7:35">
      <c r="G280" s="87" t="s">
        <v>42</v>
      </c>
      <c r="H280" s="42" t="s">
        <v>740</v>
      </c>
      <c r="I280" s="43" t="s">
        <v>41</v>
      </c>
      <c r="J280" s="44"/>
      <c r="K280" s="44" t="s">
        <v>481</v>
      </c>
      <c r="R280" s="1"/>
      <c r="S280" s="13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7:35">
      <c r="G281" s="87" t="s">
        <v>50</v>
      </c>
      <c r="H281" s="42" t="s">
        <v>51</v>
      </c>
      <c r="I281" s="43" t="s">
        <v>49</v>
      </c>
      <c r="J281" s="44"/>
      <c r="K281" s="44" t="s">
        <v>481</v>
      </c>
      <c r="R281" s="1"/>
      <c r="S281" s="13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7:35">
      <c r="G282" s="87" t="s">
        <v>885</v>
      </c>
      <c r="H282" s="42" t="s">
        <v>34</v>
      </c>
      <c r="I282" s="43" t="s">
        <v>33</v>
      </c>
      <c r="J282" s="44"/>
      <c r="K282" s="44" t="s">
        <v>481</v>
      </c>
      <c r="R282" s="1"/>
      <c r="S282" s="13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7:35">
      <c r="G283" s="87" t="s">
        <v>886</v>
      </c>
      <c r="H283" s="42" t="s">
        <v>46</v>
      </c>
      <c r="I283" s="43" t="s">
        <v>45</v>
      </c>
      <c r="J283" s="44"/>
      <c r="K283" s="44" t="s">
        <v>481</v>
      </c>
      <c r="R283" s="1"/>
      <c r="S283" s="13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7:35">
      <c r="G284" s="87" t="s">
        <v>887</v>
      </c>
      <c r="H284" s="42" t="s">
        <v>48</v>
      </c>
      <c r="I284" s="43" t="s">
        <v>47</v>
      </c>
      <c r="J284" s="44"/>
      <c r="K284" s="44" t="s">
        <v>481</v>
      </c>
      <c r="R284" s="1"/>
      <c r="S284" s="13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7:35">
      <c r="G285" s="87" t="s">
        <v>55</v>
      </c>
      <c r="H285" s="42" t="s">
        <v>56</v>
      </c>
      <c r="I285" s="43" t="s">
        <v>54</v>
      </c>
      <c r="J285" s="44"/>
      <c r="K285" s="44" t="s">
        <v>481</v>
      </c>
      <c r="R285" s="1"/>
      <c r="S285" s="13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7:35">
      <c r="G286" s="87" t="s">
        <v>888</v>
      </c>
      <c r="H286" s="42" t="s">
        <v>44</v>
      </c>
      <c r="I286" s="43" t="s">
        <v>43</v>
      </c>
      <c r="J286" s="44"/>
      <c r="K286" s="44" t="s">
        <v>481</v>
      </c>
      <c r="R286" s="1"/>
      <c r="S286" s="13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7:35">
      <c r="G287" s="87" t="s">
        <v>915</v>
      </c>
      <c r="H287" s="42" t="s">
        <v>63</v>
      </c>
      <c r="I287" s="43" t="s">
        <v>62</v>
      </c>
      <c r="J287" s="44"/>
      <c r="K287" s="44" t="s">
        <v>481</v>
      </c>
      <c r="R287" s="1"/>
      <c r="S287" s="13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7:35">
      <c r="G288" s="87" t="s">
        <v>916</v>
      </c>
      <c r="H288" s="42" t="s">
        <v>83</v>
      </c>
      <c r="I288" s="43" t="s">
        <v>82</v>
      </c>
      <c r="J288" s="44"/>
      <c r="K288" s="44" t="s">
        <v>481</v>
      </c>
      <c r="R288" s="1"/>
      <c r="S288" s="13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7:35">
      <c r="G289" s="87" t="s">
        <v>58</v>
      </c>
      <c r="H289" s="42" t="s">
        <v>59</v>
      </c>
      <c r="I289" s="43" t="s">
        <v>57</v>
      </c>
      <c r="J289" s="44"/>
      <c r="K289" s="44" t="s">
        <v>481</v>
      </c>
      <c r="R289" s="1"/>
      <c r="S289" s="13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7:35">
      <c r="G290" s="87" t="s">
        <v>917</v>
      </c>
      <c r="H290" s="42" t="s">
        <v>982</v>
      </c>
      <c r="I290" s="43" t="s">
        <v>67</v>
      </c>
      <c r="J290" s="44"/>
      <c r="K290" s="44" t="s">
        <v>481</v>
      </c>
      <c r="R290" s="1"/>
      <c r="S290" s="13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7:35">
      <c r="G291" s="87" t="s">
        <v>918</v>
      </c>
      <c r="H291" s="42" t="s">
        <v>61</v>
      </c>
      <c r="I291" s="43" t="s">
        <v>60</v>
      </c>
      <c r="J291" s="44"/>
      <c r="K291" s="44" t="s">
        <v>481</v>
      </c>
      <c r="R291" s="1"/>
      <c r="S291" s="13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7:35">
      <c r="G292" s="87" t="s">
        <v>74</v>
      </c>
      <c r="H292" s="42" t="s">
        <v>75</v>
      </c>
      <c r="I292" s="43" t="s">
        <v>73</v>
      </c>
      <c r="J292" s="44"/>
      <c r="K292" s="44" t="s">
        <v>481</v>
      </c>
      <c r="R292" s="1"/>
      <c r="S292" s="13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7:35">
      <c r="G293" s="87" t="s">
        <v>919</v>
      </c>
      <c r="H293" s="42" t="s">
        <v>77</v>
      </c>
      <c r="I293" s="43" t="s">
        <v>76</v>
      </c>
      <c r="J293" s="44"/>
      <c r="K293" s="44" t="s">
        <v>481</v>
      </c>
      <c r="R293" s="1"/>
      <c r="S293" s="13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7:35">
      <c r="G294" s="87" t="s">
        <v>920</v>
      </c>
      <c r="H294" s="42" t="s">
        <v>79</v>
      </c>
      <c r="I294" s="43" t="s">
        <v>78</v>
      </c>
      <c r="J294" s="44"/>
      <c r="K294" s="44" t="s">
        <v>481</v>
      </c>
      <c r="R294" s="1"/>
      <c r="S294" s="13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7:35">
      <c r="G295" s="87" t="s">
        <v>921</v>
      </c>
      <c r="H295" s="42" t="s">
        <v>81</v>
      </c>
      <c r="I295" s="43" t="s">
        <v>80</v>
      </c>
      <c r="J295" s="44"/>
      <c r="K295" s="44" t="s">
        <v>481</v>
      </c>
      <c r="R295" s="1"/>
      <c r="S295" s="13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7:35">
      <c r="G296" s="87" t="s">
        <v>65</v>
      </c>
      <c r="H296" s="42" t="s">
        <v>66</v>
      </c>
      <c r="I296" s="43" t="s">
        <v>64</v>
      </c>
      <c r="J296" s="44"/>
      <c r="K296" s="44" t="s">
        <v>481</v>
      </c>
      <c r="R296" s="1"/>
      <c r="S296" s="13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7:35">
      <c r="G297" s="87" t="s">
        <v>922</v>
      </c>
      <c r="H297" s="42" t="s">
        <v>53</v>
      </c>
      <c r="I297" s="43" t="s">
        <v>52</v>
      </c>
      <c r="J297" s="44"/>
      <c r="K297" s="44" t="s">
        <v>481</v>
      </c>
      <c r="R297" s="1"/>
      <c r="S297" s="13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7:35">
      <c r="G298" s="87" t="s">
        <v>923</v>
      </c>
      <c r="H298" s="42" t="s">
        <v>72</v>
      </c>
      <c r="I298" s="43" t="s">
        <v>71</v>
      </c>
      <c r="J298" s="44"/>
      <c r="K298" s="44" t="s">
        <v>481</v>
      </c>
      <c r="R298" s="1"/>
      <c r="S298" s="13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7:35">
      <c r="G299" s="87" t="s">
        <v>36</v>
      </c>
      <c r="H299" s="42" t="s">
        <v>37</v>
      </c>
      <c r="I299" s="43" t="s">
        <v>35</v>
      </c>
      <c r="J299" s="44"/>
      <c r="K299" s="44" t="s">
        <v>481</v>
      </c>
      <c r="R299" s="1"/>
      <c r="S299" s="13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7:35">
      <c r="G300" s="87" t="s">
        <v>924</v>
      </c>
      <c r="H300" s="42" t="s">
        <v>741</v>
      </c>
      <c r="I300" s="43" t="s">
        <v>569</v>
      </c>
      <c r="J300" s="44"/>
      <c r="K300" s="44" t="s">
        <v>481</v>
      </c>
      <c r="R300" s="1"/>
      <c r="S300" s="13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7:35">
      <c r="G301" s="87" t="s">
        <v>790</v>
      </c>
      <c r="H301" s="42" t="s">
        <v>742</v>
      </c>
      <c r="I301" s="43" t="s">
        <v>570</v>
      </c>
      <c r="J301" s="44"/>
      <c r="K301" s="44" t="s">
        <v>481</v>
      </c>
      <c r="R301" s="1"/>
      <c r="S301" s="13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7:35">
      <c r="G302" s="87" t="s">
        <v>925</v>
      </c>
      <c r="H302" s="44"/>
      <c r="I302" s="43" t="s">
        <v>744</v>
      </c>
      <c r="J302" s="44"/>
      <c r="K302" s="44" t="s">
        <v>481</v>
      </c>
      <c r="O302" s="44"/>
      <c r="R302" s="1"/>
      <c r="S302" s="13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7:35">
      <c r="G303" s="87" t="s">
        <v>889</v>
      </c>
      <c r="H303" s="44" t="s">
        <v>989</v>
      </c>
      <c r="I303" s="86" t="s">
        <v>947</v>
      </c>
      <c r="J303" s="44"/>
      <c r="K303" s="44" t="s">
        <v>481</v>
      </c>
      <c r="R303" s="1"/>
      <c r="S303" s="13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7:35">
      <c r="G304" s="87" t="s">
        <v>926</v>
      </c>
      <c r="H304" s="44"/>
      <c r="I304" s="43" t="s">
        <v>948</v>
      </c>
      <c r="J304" s="44"/>
      <c r="K304" s="44" t="s">
        <v>481</v>
      </c>
      <c r="R304" s="1"/>
      <c r="S304" s="13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7:35">
      <c r="G305" s="87" t="s">
        <v>927</v>
      </c>
      <c r="H305" s="44"/>
      <c r="I305" s="43" t="s">
        <v>949</v>
      </c>
      <c r="J305" s="44"/>
      <c r="K305" s="44" t="s">
        <v>481</v>
      </c>
      <c r="R305" s="1"/>
      <c r="S305" s="13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7:35">
      <c r="G306" s="87" t="s">
        <v>928</v>
      </c>
      <c r="H306" s="44" t="s">
        <v>988</v>
      </c>
      <c r="I306" s="43" t="s">
        <v>950</v>
      </c>
      <c r="J306" s="44"/>
      <c r="K306" s="44" t="s">
        <v>481</v>
      </c>
      <c r="R306" s="1"/>
      <c r="S306" s="13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7:35">
      <c r="G307" s="1" t="s">
        <v>1006</v>
      </c>
      <c r="H307" s="44" t="s">
        <v>1007</v>
      </c>
      <c r="I307" s="86" t="s">
        <v>1009</v>
      </c>
      <c r="J307" s="44"/>
      <c r="K307" s="44" t="s">
        <v>1008</v>
      </c>
      <c r="R307" s="1"/>
      <c r="S307" s="13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7:35">
      <c r="G308" s="87" t="s">
        <v>215</v>
      </c>
      <c r="H308" s="42" t="s">
        <v>216</v>
      </c>
      <c r="I308" s="43" t="s">
        <v>214</v>
      </c>
      <c r="J308" s="44"/>
      <c r="K308" s="44" t="s">
        <v>484</v>
      </c>
      <c r="R308" s="1"/>
      <c r="S308" s="13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7:35">
      <c r="G309" s="87" t="s">
        <v>90</v>
      </c>
      <c r="H309" s="42" t="s">
        <v>91</v>
      </c>
      <c r="I309" s="43" t="s">
        <v>89</v>
      </c>
      <c r="J309" s="44"/>
      <c r="K309" s="44" t="s">
        <v>484</v>
      </c>
      <c r="R309" s="1"/>
      <c r="S309" s="13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7:35">
      <c r="G310" s="87" t="s">
        <v>93</v>
      </c>
      <c r="H310" s="42" t="s">
        <v>94</v>
      </c>
      <c r="I310" s="43" t="s">
        <v>92</v>
      </c>
      <c r="J310" s="44"/>
      <c r="K310" s="44" t="s">
        <v>484</v>
      </c>
      <c r="R310" s="1"/>
      <c r="S310" s="13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7:35">
      <c r="G311" s="87" t="s">
        <v>448</v>
      </c>
      <c r="H311" s="42" t="s">
        <v>449</v>
      </c>
      <c r="I311" s="43" t="s">
        <v>447</v>
      </c>
      <c r="J311" s="44"/>
      <c r="K311" s="44" t="s">
        <v>484</v>
      </c>
      <c r="R311" s="1"/>
      <c r="S311" s="13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7:35">
      <c r="G312" s="87" t="s">
        <v>451</v>
      </c>
      <c r="H312" s="42" t="s">
        <v>452</v>
      </c>
      <c r="I312" s="43" t="s">
        <v>450</v>
      </c>
      <c r="J312" s="44"/>
      <c r="K312" s="44" t="s">
        <v>484</v>
      </c>
      <c r="R312" s="1"/>
      <c r="S312" s="13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7:35">
      <c r="G313" s="87" t="s">
        <v>96</v>
      </c>
      <c r="H313" s="42" t="s">
        <v>97</v>
      </c>
      <c r="I313" s="43" t="s">
        <v>95</v>
      </c>
      <c r="J313" s="44"/>
      <c r="K313" s="44" t="s">
        <v>484</v>
      </c>
      <c r="R313" s="1"/>
      <c r="S313" s="13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7:35">
      <c r="G314" s="87" t="s">
        <v>99</v>
      </c>
      <c r="H314" s="42" t="s">
        <v>100</v>
      </c>
      <c r="I314" s="43" t="s">
        <v>98</v>
      </c>
      <c r="J314" s="44"/>
      <c r="K314" s="44" t="s">
        <v>484</v>
      </c>
      <c r="R314" s="1"/>
      <c r="S314" s="13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7:35">
      <c r="G315" s="87" t="s">
        <v>102</v>
      </c>
      <c r="H315" s="42" t="s">
        <v>103</v>
      </c>
      <c r="I315" s="43" t="s">
        <v>101</v>
      </c>
      <c r="J315" s="44"/>
      <c r="K315" s="44" t="s">
        <v>484</v>
      </c>
      <c r="R315" s="1"/>
      <c r="S315" s="13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7:35">
      <c r="G316" s="87" t="s">
        <v>118</v>
      </c>
      <c r="H316" s="42" t="s">
        <v>119</v>
      </c>
      <c r="I316" s="43" t="s">
        <v>745</v>
      </c>
      <c r="J316" s="44"/>
      <c r="K316" s="44" t="s">
        <v>484</v>
      </c>
      <c r="R316" s="1"/>
      <c r="S316" s="13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7:35">
      <c r="G317" s="87" t="s">
        <v>105</v>
      </c>
      <c r="H317" s="42" t="s">
        <v>106</v>
      </c>
      <c r="I317" s="43" t="s">
        <v>104</v>
      </c>
      <c r="J317" s="44"/>
      <c r="K317" s="44" t="s">
        <v>484</v>
      </c>
      <c r="R317" s="1"/>
      <c r="S317" s="13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7:35">
      <c r="G318" s="87" t="s">
        <v>108</v>
      </c>
      <c r="H318" s="42" t="s">
        <v>109</v>
      </c>
      <c r="I318" s="43" t="s">
        <v>107</v>
      </c>
      <c r="J318" s="44"/>
      <c r="K318" s="44" t="s">
        <v>484</v>
      </c>
      <c r="R318" s="1"/>
      <c r="S318" s="13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7:35">
      <c r="G319" s="87" t="s">
        <v>111</v>
      </c>
      <c r="H319" s="42" t="s">
        <v>112</v>
      </c>
      <c r="I319" s="43" t="s">
        <v>110</v>
      </c>
      <c r="J319" s="44"/>
      <c r="K319" s="44" t="s">
        <v>484</v>
      </c>
      <c r="R319" s="1"/>
      <c r="S319" s="13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7:35">
      <c r="G320" s="87" t="s">
        <v>114</v>
      </c>
      <c r="H320" s="42" t="s">
        <v>115</v>
      </c>
      <c r="I320" s="43" t="s">
        <v>113</v>
      </c>
      <c r="J320" s="44"/>
      <c r="K320" s="44" t="s">
        <v>484</v>
      </c>
      <c r="R320" s="1"/>
      <c r="S320" s="13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7:35">
      <c r="G321" s="87" t="s">
        <v>929</v>
      </c>
      <c r="H321" s="42" t="s">
        <v>117</v>
      </c>
      <c r="I321" s="43" t="s">
        <v>116</v>
      </c>
      <c r="J321" s="44"/>
      <c r="K321" s="44" t="s">
        <v>484</v>
      </c>
      <c r="R321" s="1"/>
      <c r="S321" s="13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7:35">
      <c r="G322" s="87" t="s">
        <v>791</v>
      </c>
      <c r="H322" s="42" t="s">
        <v>746</v>
      </c>
      <c r="I322" s="43" t="s">
        <v>157</v>
      </c>
      <c r="J322" s="44"/>
      <c r="K322" s="44" t="s">
        <v>484</v>
      </c>
      <c r="R322" s="1"/>
      <c r="S322" s="13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7:35">
      <c r="G323" s="87" t="s">
        <v>141</v>
      </c>
      <c r="H323" s="42" t="s">
        <v>142</v>
      </c>
      <c r="I323" s="43" t="s">
        <v>140</v>
      </c>
      <c r="J323" s="44"/>
      <c r="K323" s="44" t="s">
        <v>484</v>
      </c>
      <c r="R323" s="1"/>
      <c r="S323" s="13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7:35">
      <c r="G324" s="87" t="s">
        <v>143</v>
      </c>
      <c r="H324" s="42" t="s">
        <v>144</v>
      </c>
      <c r="I324" s="43" t="s">
        <v>747</v>
      </c>
      <c r="J324" s="44"/>
      <c r="K324" s="44" t="s">
        <v>484</v>
      </c>
      <c r="R324" s="1"/>
      <c r="S324" s="13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7:35">
      <c r="G325" s="87" t="s">
        <v>152</v>
      </c>
      <c r="H325" s="42" t="s">
        <v>153</v>
      </c>
      <c r="I325" s="43" t="s">
        <v>151</v>
      </c>
      <c r="J325" s="44"/>
      <c r="K325" s="44" t="s">
        <v>484</v>
      </c>
      <c r="R325" s="1"/>
      <c r="S325" s="13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7:35">
      <c r="G326" s="87" t="s">
        <v>149</v>
      </c>
      <c r="H326" s="42" t="s">
        <v>150</v>
      </c>
      <c r="I326" s="43" t="s">
        <v>148</v>
      </c>
      <c r="J326" s="44"/>
      <c r="K326" s="44" t="s">
        <v>484</v>
      </c>
      <c r="R326" s="1"/>
      <c r="S326" s="13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7:35">
      <c r="G327" s="87" t="s">
        <v>146</v>
      </c>
      <c r="H327" s="42" t="s">
        <v>147</v>
      </c>
      <c r="I327" s="43" t="s">
        <v>145</v>
      </c>
      <c r="J327" s="44"/>
      <c r="K327" s="44" t="s">
        <v>484</v>
      </c>
      <c r="R327" s="1"/>
      <c r="S327" s="13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7:35">
      <c r="G328" s="87" t="s">
        <v>685</v>
      </c>
      <c r="H328" s="42" t="s">
        <v>748</v>
      </c>
      <c r="I328" s="43" t="s">
        <v>139</v>
      </c>
      <c r="J328" s="44"/>
      <c r="K328" s="44" t="s">
        <v>484</v>
      </c>
      <c r="R328" s="1"/>
      <c r="S328" s="13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7:35">
      <c r="G329" s="87" t="s">
        <v>162</v>
      </c>
      <c r="H329" s="42" t="s">
        <v>163</v>
      </c>
      <c r="I329" s="43" t="s">
        <v>161</v>
      </c>
      <c r="J329" s="44"/>
      <c r="K329" s="44" t="s">
        <v>484</v>
      </c>
      <c r="R329" s="1"/>
      <c r="S329" s="13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7:35">
      <c r="G330" s="87" t="s">
        <v>165</v>
      </c>
      <c r="H330" s="42" t="s">
        <v>166</v>
      </c>
      <c r="I330" s="43" t="s">
        <v>164</v>
      </c>
      <c r="J330" s="44"/>
      <c r="K330" s="44" t="s">
        <v>484</v>
      </c>
      <c r="R330" s="1"/>
      <c r="S330" s="13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7:35">
      <c r="G331" s="87" t="s">
        <v>197</v>
      </c>
      <c r="H331" s="42" t="s">
        <v>198</v>
      </c>
      <c r="I331" s="43" t="s">
        <v>196</v>
      </c>
      <c r="J331" s="44"/>
      <c r="K331" s="44" t="s">
        <v>484</v>
      </c>
      <c r="R331" s="1"/>
      <c r="S331" s="13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7:35">
      <c r="G332" s="87" t="s">
        <v>188</v>
      </c>
      <c r="H332" s="42" t="s">
        <v>189</v>
      </c>
      <c r="I332" s="43" t="s">
        <v>187</v>
      </c>
      <c r="J332" s="44"/>
      <c r="K332" s="44" t="s">
        <v>484</v>
      </c>
      <c r="R332" s="1"/>
      <c r="S332" s="13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7:35">
      <c r="G333" s="87" t="s">
        <v>171</v>
      </c>
      <c r="H333" s="42" t="s">
        <v>172</v>
      </c>
      <c r="I333" s="43" t="s">
        <v>170</v>
      </c>
      <c r="J333" s="44"/>
      <c r="K333" s="44" t="s">
        <v>484</v>
      </c>
      <c r="R333" s="1"/>
      <c r="S333" s="13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7:35">
      <c r="G334" s="87" t="s">
        <v>176</v>
      </c>
      <c r="H334" s="42" t="s">
        <v>177</v>
      </c>
      <c r="I334" s="43" t="s">
        <v>175</v>
      </c>
      <c r="J334" s="44"/>
      <c r="K334" s="44" t="s">
        <v>484</v>
      </c>
      <c r="R334" s="1"/>
      <c r="S334" s="13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7:35">
      <c r="G335" s="87" t="s">
        <v>173</v>
      </c>
      <c r="H335" s="42" t="s">
        <v>174</v>
      </c>
      <c r="I335" s="43" t="s">
        <v>749</v>
      </c>
      <c r="J335" s="44"/>
      <c r="K335" s="44" t="s">
        <v>484</v>
      </c>
      <c r="R335" s="1"/>
      <c r="S335" s="13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7:35">
      <c r="G336" s="87" t="s">
        <v>179</v>
      </c>
      <c r="H336" s="42" t="s">
        <v>180</v>
      </c>
      <c r="I336" s="43" t="s">
        <v>178</v>
      </c>
      <c r="J336" s="44"/>
      <c r="K336" s="44" t="s">
        <v>484</v>
      </c>
      <c r="R336" s="1"/>
      <c r="S336" s="13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7:35">
      <c r="G337" s="87" t="s">
        <v>182</v>
      </c>
      <c r="H337" s="42" t="s">
        <v>183</v>
      </c>
      <c r="I337" s="43" t="s">
        <v>181</v>
      </c>
      <c r="J337" s="44"/>
      <c r="K337" s="44" t="s">
        <v>484</v>
      </c>
      <c r="R337" s="1"/>
      <c r="S337" s="13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7:35">
      <c r="G338" s="87" t="s">
        <v>194</v>
      </c>
      <c r="H338" s="42" t="s">
        <v>195</v>
      </c>
      <c r="I338" s="43" t="s">
        <v>193</v>
      </c>
      <c r="J338" s="44"/>
      <c r="K338" s="44" t="s">
        <v>484</v>
      </c>
      <c r="R338" s="1"/>
      <c r="S338" s="13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7:35">
      <c r="G339" s="87" t="s">
        <v>185</v>
      </c>
      <c r="H339" s="42" t="s">
        <v>186</v>
      </c>
      <c r="I339" s="43" t="s">
        <v>184</v>
      </c>
      <c r="J339" s="44"/>
      <c r="K339" s="44" t="s">
        <v>484</v>
      </c>
      <c r="R339" s="1"/>
      <c r="S339" s="13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7:35">
      <c r="G340" s="87" t="s">
        <v>990</v>
      </c>
      <c r="H340" s="42" t="s">
        <v>875</v>
      </c>
      <c r="I340" s="43" t="s">
        <v>199</v>
      </c>
      <c r="J340" s="44"/>
      <c r="K340" s="44" t="s">
        <v>484</v>
      </c>
      <c r="R340" s="1"/>
      <c r="S340" s="13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7:35">
      <c r="G341" s="87" t="s">
        <v>203</v>
      </c>
      <c r="H341" s="42" t="s">
        <v>204</v>
      </c>
      <c r="I341" s="43" t="s">
        <v>951</v>
      </c>
      <c r="J341" s="44"/>
      <c r="K341" s="44" t="s">
        <v>484</v>
      </c>
      <c r="R341" s="1"/>
      <c r="S341" s="13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7:35">
      <c r="G342" s="87" t="s">
        <v>200</v>
      </c>
      <c r="H342" s="42" t="s">
        <v>201</v>
      </c>
      <c r="I342" s="43" t="s">
        <v>202</v>
      </c>
      <c r="J342" s="44"/>
      <c r="K342" s="44" t="s">
        <v>484</v>
      </c>
      <c r="R342" s="1"/>
      <c r="S342" s="13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7:35">
      <c r="G343" s="87" t="s">
        <v>209</v>
      </c>
      <c r="H343" s="42" t="s">
        <v>210</v>
      </c>
      <c r="I343" s="43" t="s">
        <v>750</v>
      </c>
      <c r="J343" s="44"/>
      <c r="K343" s="44" t="s">
        <v>484</v>
      </c>
      <c r="R343" s="1"/>
      <c r="S343" s="13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7:35">
      <c r="G344" s="87" t="s">
        <v>206</v>
      </c>
      <c r="H344" s="42" t="s">
        <v>207</v>
      </c>
      <c r="I344" s="43" t="s">
        <v>208</v>
      </c>
      <c r="J344" s="44"/>
      <c r="K344" s="44" t="s">
        <v>484</v>
      </c>
      <c r="R344" s="1"/>
      <c r="S344" s="13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7:35">
      <c r="G345" s="87" t="s">
        <v>228</v>
      </c>
      <c r="H345" s="42" t="s">
        <v>229</v>
      </c>
      <c r="I345" s="43" t="s">
        <v>205</v>
      </c>
      <c r="J345" s="44"/>
      <c r="K345" s="44" t="s">
        <v>484</v>
      </c>
      <c r="R345" s="1"/>
      <c r="S345" s="13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7:35">
      <c r="G346" s="87" t="s">
        <v>225</v>
      </c>
      <c r="H346" s="42" t="s">
        <v>226</v>
      </c>
      <c r="I346" s="43" t="s">
        <v>227</v>
      </c>
      <c r="J346" s="44"/>
      <c r="K346" s="44" t="s">
        <v>484</v>
      </c>
      <c r="R346" s="1"/>
      <c r="S346" s="13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7:35">
      <c r="G347" s="87" t="s">
        <v>222</v>
      </c>
      <c r="H347" s="42" t="s">
        <v>223</v>
      </c>
      <c r="I347" s="43" t="s">
        <v>224</v>
      </c>
      <c r="J347" s="44"/>
      <c r="K347" s="44" t="s">
        <v>484</v>
      </c>
      <c r="R347" s="1"/>
      <c r="S347" s="13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7:35">
      <c r="G348" s="87" t="s">
        <v>219</v>
      </c>
      <c r="H348" s="42" t="s">
        <v>220</v>
      </c>
      <c r="I348" s="43" t="s">
        <v>221</v>
      </c>
      <c r="J348" s="44"/>
      <c r="K348" s="44" t="s">
        <v>484</v>
      </c>
      <c r="R348" s="1"/>
      <c r="S348" s="13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7:35">
      <c r="G349" s="87" t="s">
        <v>121</v>
      </c>
      <c r="H349" s="42" t="s">
        <v>751</v>
      </c>
      <c r="I349" s="43" t="s">
        <v>218</v>
      </c>
      <c r="J349" s="44"/>
      <c r="K349" s="44" t="s">
        <v>484</v>
      </c>
      <c r="R349" s="1"/>
      <c r="S349" s="13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7:35">
      <c r="G350" s="87" t="s">
        <v>123</v>
      </c>
      <c r="H350" s="42" t="s">
        <v>124</v>
      </c>
      <c r="I350" s="43" t="s">
        <v>120</v>
      </c>
      <c r="J350" s="44"/>
      <c r="K350" s="44" t="s">
        <v>484</v>
      </c>
      <c r="R350" s="1"/>
      <c r="S350" s="13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7:35">
      <c r="G351" s="87" t="s">
        <v>126</v>
      </c>
      <c r="H351" s="42" t="s">
        <v>127</v>
      </c>
      <c r="I351" s="43" t="s">
        <v>122</v>
      </c>
      <c r="J351" s="44"/>
      <c r="K351" s="44" t="s">
        <v>484</v>
      </c>
      <c r="R351" s="1"/>
      <c r="S351" s="13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7:35">
      <c r="G352" s="87" t="s">
        <v>129</v>
      </c>
      <c r="H352" s="42" t="s">
        <v>130</v>
      </c>
      <c r="I352" s="43" t="s">
        <v>125</v>
      </c>
      <c r="J352" s="44"/>
      <c r="K352" s="44" t="s">
        <v>484</v>
      </c>
      <c r="R352" s="1"/>
      <c r="S352" s="13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7:35">
      <c r="G353" s="87" t="s">
        <v>132</v>
      </c>
      <c r="H353" s="42" t="s">
        <v>133</v>
      </c>
      <c r="I353" s="43" t="s">
        <v>128</v>
      </c>
      <c r="J353" s="44"/>
      <c r="K353" s="44" t="s">
        <v>484</v>
      </c>
      <c r="R353" s="1"/>
      <c r="S353" s="13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7:35">
      <c r="G354" s="87" t="s">
        <v>890</v>
      </c>
      <c r="H354" s="42" t="s">
        <v>991</v>
      </c>
      <c r="I354" s="43" t="s">
        <v>131</v>
      </c>
      <c r="J354" s="44"/>
      <c r="K354" s="44" t="s">
        <v>484</v>
      </c>
      <c r="R354" s="1"/>
      <c r="S354" s="13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7:35">
      <c r="G355" s="87" t="s">
        <v>930</v>
      </c>
      <c r="H355" s="42" t="s">
        <v>992</v>
      </c>
      <c r="I355" s="43" t="s">
        <v>134</v>
      </c>
      <c r="J355" s="44"/>
      <c r="K355" s="44" t="s">
        <v>484</v>
      </c>
      <c r="R355" s="1"/>
      <c r="S355" s="13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7:35">
      <c r="G356" s="87" t="s">
        <v>137</v>
      </c>
      <c r="H356" s="42" t="s">
        <v>138</v>
      </c>
      <c r="I356" s="43" t="s">
        <v>135</v>
      </c>
      <c r="J356" s="44"/>
      <c r="K356" s="44" t="s">
        <v>484</v>
      </c>
      <c r="R356" s="1"/>
      <c r="S356" s="13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7:35">
      <c r="G357" s="87" t="s">
        <v>155</v>
      </c>
      <c r="H357" s="42" t="s">
        <v>156</v>
      </c>
      <c r="I357" s="43" t="s">
        <v>136</v>
      </c>
      <c r="J357" s="44"/>
      <c r="K357" s="44" t="s">
        <v>484</v>
      </c>
      <c r="R357" s="1"/>
      <c r="S357" s="13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7:35">
      <c r="G358" s="87" t="s">
        <v>168</v>
      </c>
      <c r="H358" s="42" t="s">
        <v>169</v>
      </c>
      <c r="I358" s="43" t="s">
        <v>154</v>
      </c>
      <c r="J358" s="44"/>
      <c r="K358" s="44" t="s">
        <v>484</v>
      </c>
      <c r="R358" s="1"/>
      <c r="S358" s="13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7:35">
      <c r="G359" s="87" t="s">
        <v>191</v>
      </c>
      <c r="H359" s="42" t="s">
        <v>192</v>
      </c>
      <c r="I359" s="43" t="s">
        <v>167</v>
      </c>
      <c r="J359" s="44"/>
      <c r="K359" s="44" t="s">
        <v>484</v>
      </c>
      <c r="R359" s="1"/>
      <c r="S359" s="13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7:35">
      <c r="G360" s="87" t="s">
        <v>212</v>
      </c>
      <c r="H360" s="42" t="s">
        <v>213</v>
      </c>
      <c r="I360" s="43" t="s">
        <v>190</v>
      </c>
      <c r="J360" s="44"/>
      <c r="K360" s="44" t="s">
        <v>484</v>
      </c>
      <c r="R360" s="1"/>
      <c r="S360" s="13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7:35">
      <c r="G361" s="87" t="s">
        <v>234</v>
      </c>
      <c r="H361" s="42" t="s">
        <v>235</v>
      </c>
      <c r="I361" s="43" t="s">
        <v>211</v>
      </c>
      <c r="J361" s="44"/>
      <c r="K361" s="44" t="s">
        <v>484</v>
      </c>
      <c r="R361" s="1"/>
      <c r="S361" s="13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7:35">
      <c r="G362" s="87" t="s">
        <v>231</v>
      </c>
      <c r="H362" s="42" t="s">
        <v>232</v>
      </c>
      <c r="I362" s="43" t="s">
        <v>233</v>
      </c>
      <c r="J362" s="44"/>
      <c r="K362" s="44" t="s">
        <v>484</v>
      </c>
      <c r="R362" s="1"/>
      <c r="S362" s="13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7:35">
      <c r="G363" s="87" t="s">
        <v>931</v>
      </c>
      <c r="H363" s="42" t="s">
        <v>241</v>
      </c>
      <c r="I363" s="43" t="s">
        <v>230</v>
      </c>
      <c r="J363" s="44"/>
      <c r="K363" s="44" t="s">
        <v>484</v>
      </c>
      <c r="R363" s="1"/>
      <c r="S363" s="13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7:35">
      <c r="G364" s="87" t="s">
        <v>243</v>
      </c>
      <c r="H364" s="42" t="s">
        <v>244</v>
      </c>
      <c r="I364" s="43" t="s">
        <v>240</v>
      </c>
      <c r="J364" s="44"/>
      <c r="K364" s="44" t="s">
        <v>484</v>
      </c>
      <c r="R364" s="1"/>
      <c r="S364" s="13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7:35">
      <c r="G365" s="87" t="s">
        <v>159</v>
      </c>
      <c r="H365" s="42" t="s">
        <v>160</v>
      </c>
      <c r="I365" s="43" t="s">
        <v>242</v>
      </c>
      <c r="J365" s="44"/>
      <c r="K365" s="44" t="s">
        <v>484</v>
      </c>
      <c r="R365" s="1"/>
      <c r="S365" s="13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7:35">
      <c r="G366" s="87" t="s">
        <v>238</v>
      </c>
      <c r="H366" s="42" t="s">
        <v>239</v>
      </c>
      <c r="I366" s="43" t="s">
        <v>158</v>
      </c>
      <c r="J366" s="44"/>
      <c r="K366" s="44" t="s">
        <v>484</v>
      </c>
      <c r="R366" s="1"/>
      <c r="S366" s="13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7:35">
      <c r="G367" s="87" t="s">
        <v>993</v>
      </c>
      <c r="H367" s="42" t="s">
        <v>994</v>
      </c>
      <c r="I367" s="43" t="s">
        <v>237</v>
      </c>
      <c r="J367" s="44"/>
      <c r="K367" s="44" t="s">
        <v>484</v>
      </c>
      <c r="R367" s="1"/>
      <c r="S367" s="13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7:35">
      <c r="G368" s="87" t="s">
        <v>236</v>
      </c>
      <c r="H368" s="42" t="s">
        <v>752</v>
      </c>
      <c r="I368" s="43" t="s">
        <v>217</v>
      </c>
      <c r="J368" s="44"/>
      <c r="K368" s="44" t="s">
        <v>484</v>
      </c>
      <c r="R368" s="1"/>
      <c r="S368" s="13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7:35">
      <c r="I369" s="43" t="s">
        <v>217</v>
      </c>
      <c r="J369" s="44"/>
      <c r="K369" s="44" t="s">
        <v>484</v>
      </c>
      <c r="R369" s="1"/>
      <c r="S369" s="13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7:35">
      <c r="G370" s="87" t="s">
        <v>891</v>
      </c>
      <c r="H370" s="44" t="s">
        <v>1012</v>
      </c>
      <c r="I370" s="43" t="s">
        <v>952</v>
      </c>
      <c r="J370" s="44"/>
      <c r="K370" s="44" t="s">
        <v>484</v>
      </c>
      <c r="R370" s="1"/>
      <c r="S370" s="13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7:35">
      <c r="G371" s="87" t="s">
        <v>892</v>
      </c>
      <c r="H371" s="44" t="s">
        <v>1013</v>
      </c>
      <c r="I371" s="43" t="s">
        <v>953</v>
      </c>
      <c r="J371" s="44"/>
      <c r="K371" s="44" t="s">
        <v>484</v>
      </c>
      <c r="R371" s="1"/>
      <c r="S371" s="13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7:35">
      <c r="G372" s="87" t="s">
        <v>893</v>
      </c>
      <c r="H372" s="44" t="s">
        <v>1014</v>
      </c>
      <c r="I372" s="43" t="s">
        <v>954</v>
      </c>
      <c r="J372" s="44"/>
      <c r="K372" s="44" t="s">
        <v>484</v>
      </c>
      <c r="R372" s="1"/>
      <c r="S372" s="13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7:35">
      <c r="G373" s="87" t="s">
        <v>894</v>
      </c>
      <c r="H373" s="44" t="s">
        <v>1015</v>
      </c>
      <c r="I373" s="43" t="s">
        <v>955</v>
      </c>
      <c r="J373" s="44"/>
      <c r="K373" s="44" t="s">
        <v>484</v>
      </c>
      <c r="R373" s="1"/>
      <c r="S373" s="13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7:35">
      <c r="G374" s="87" t="s">
        <v>1016</v>
      </c>
      <c r="H374" s="42" t="s">
        <v>1017</v>
      </c>
      <c r="I374" s="43" t="s">
        <v>1018</v>
      </c>
      <c r="J374" s="44"/>
      <c r="K374" s="44" t="s">
        <v>483</v>
      </c>
      <c r="R374" s="1"/>
      <c r="S374" s="13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7:35">
      <c r="G375" s="87" t="s">
        <v>298</v>
      </c>
      <c r="H375" s="42" t="s">
        <v>299</v>
      </c>
      <c r="I375" s="43" t="s">
        <v>297</v>
      </c>
      <c r="J375" s="44"/>
      <c r="K375" s="44" t="s">
        <v>483</v>
      </c>
      <c r="R375" s="1"/>
      <c r="S375" s="13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7:35">
      <c r="G376" s="87" t="s">
        <v>301</v>
      </c>
      <c r="H376" s="42" t="s">
        <v>302</v>
      </c>
      <c r="I376" s="43" t="s">
        <v>300</v>
      </c>
      <c r="J376" s="44"/>
      <c r="K376" s="44" t="s">
        <v>483</v>
      </c>
      <c r="R376" s="1"/>
      <c r="S376" s="13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7:35">
      <c r="G377" s="87" t="s">
        <v>304</v>
      </c>
      <c r="H377" s="42" t="s">
        <v>305</v>
      </c>
      <c r="I377" s="43" t="s">
        <v>303</v>
      </c>
      <c r="J377" s="44"/>
      <c r="K377" s="44" t="s">
        <v>483</v>
      </c>
      <c r="R377" s="1"/>
      <c r="S377" s="13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7:35">
      <c r="G378" s="87" t="s">
        <v>307</v>
      </c>
      <c r="H378" s="42" t="s">
        <v>308</v>
      </c>
      <c r="I378" s="43" t="s">
        <v>306</v>
      </c>
      <c r="J378" s="44"/>
      <c r="K378" s="44" t="s">
        <v>483</v>
      </c>
      <c r="R378" s="1"/>
      <c r="S378" s="13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7:35">
      <c r="G379" s="87" t="s">
        <v>310</v>
      </c>
      <c r="H379" s="42" t="s">
        <v>311</v>
      </c>
      <c r="I379" s="43" t="s">
        <v>309</v>
      </c>
      <c r="J379" s="44"/>
      <c r="K379" s="44" t="s">
        <v>483</v>
      </c>
      <c r="R379" s="1"/>
      <c r="S379" s="13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7:35">
      <c r="G380" s="87" t="s">
        <v>313</v>
      </c>
      <c r="H380" s="42" t="s">
        <v>314</v>
      </c>
      <c r="I380" s="43" t="s">
        <v>312</v>
      </c>
      <c r="J380" s="44"/>
      <c r="K380" s="44" t="s">
        <v>483</v>
      </c>
      <c r="R380" s="1"/>
      <c r="S380" s="13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7:35">
      <c r="G381" s="87" t="s">
        <v>792</v>
      </c>
      <c r="H381" s="42" t="s">
        <v>753</v>
      </c>
      <c r="I381" s="43" t="s">
        <v>454</v>
      </c>
      <c r="J381" s="44"/>
      <c r="K381" s="44" t="s">
        <v>483</v>
      </c>
      <c r="R381" s="1"/>
      <c r="S381" s="13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7:35">
      <c r="G382" s="87" t="s">
        <v>455</v>
      </c>
      <c r="H382" s="42" t="s">
        <v>456</v>
      </c>
      <c r="I382" s="43" t="s">
        <v>315</v>
      </c>
      <c r="J382" s="44"/>
      <c r="K382" s="44" t="s">
        <v>483</v>
      </c>
      <c r="R382" s="1"/>
      <c r="S382" s="13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7:35">
      <c r="G383" s="87" t="s">
        <v>316</v>
      </c>
      <c r="H383" s="42" t="s">
        <v>317</v>
      </c>
      <c r="I383" s="43" t="s">
        <v>318</v>
      </c>
      <c r="J383" s="44"/>
      <c r="K383" s="44" t="s">
        <v>483</v>
      </c>
      <c r="R383" s="1"/>
      <c r="S383" s="13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7:35">
      <c r="G384" s="87" t="s">
        <v>686</v>
      </c>
      <c r="H384" s="42" t="s">
        <v>319</v>
      </c>
      <c r="I384" s="43" t="s">
        <v>457</v>
      </c>
      <c r="J384" s="44"/>
      <c r="K384" s="44" t="s">
        <v>483</v>
      </c>
      <c r="R384" s="1"/>
      <c r="S384" s="13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7:35">
      <c r="G385" s="87" t="s">
        <v>687</v>
      </c>
      <c r="H385" s="42" t="s">
        <v>458</v>
      </c>
      <c r="I385" s="43" t="s">
        <v>320</v>
      </c>
      <c r="J385" s="44"/>
      <c r="K385" s="44" t="s">
        <v>483</v>
      </c>
      <c r="R385" s="1"/>
      <c r="S385" s="13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7:35">
      <c r="G386" s="87" t="s">
        <v>688</v>
      </c>
      <c r="H386" s="42" t="s">
        <v>321</v>
      </c>
      <c r="I386" s="43" t="s">
        <v>322</v>
      </c>
      <c r="J386" s="44"/>
      <c r="K386" s="44" t="s">
        <v>483</v>
      </c>
      <c r="R386" s="1"/>
      <c r="S386" s="13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7:35">
      <c r="G387" s="87" t="s">
        <v>689</v>
      </c>
      <c r="H387" s="42" t="s">
        <v>323</v>
      </c>
      <c r="I387" s="43" t="s">
        <v>324</v>
      </c>
      <c r="J387" s="44"/>
      <c r="K387" s="44" t="s">
        <v>483</v>
      </c>
      <c r="R387" s="1"/>
      <c r="S387" s="13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7:35">
      <c r="G388" s="87" t="s">
        <v>690</v>
      </c>
      <c r="H388" s="42" t="s">
        <v>325</v>
      </c>
      <c r="I388" s="43" t="s">
        <v>326</v>
      </c>
      <c r="J388" s="44"/>
      <c r="K388" s="44" t="s">
        <v>483</v>
      </c>
      <c r="R388" s="1"/>
      <c r="S388" s="13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7:35">
      <c r="G389" s="87" t="s">
        <v>327</v>
      </c>
      <c r="H389" s="42" t="s">
        <v>328</v>
      </c>
      <c r="I389" s="43" t="s">
        <v>459</v>
      </c>
      <c r="J389" s="44"/>
      <c r="K389" s="44" t="s">
        <v>483</v>
      </c>
      <c r="R389" s="1"/>
      <c r="S389" s="13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7:35">
      <c r="G390" s="87" t="s">
        <v>460</v>
      </c>
      <c r="H390" s="42" t="s">
        <v>754</v>
      </c>
      <c r="I390" s="43" t="s">
        <v>289</v>
      </c>
      <c r="J390" s="44"/>
      <c r="K390" s="44" t="s">
        <v>483</v>
      </c>
      <c r="R390" s="1"/>
      <c r="S390" s="13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7:35">
      <c r="G391" s="87" t="s">
        <v>290</v>
      </c>
      <c r="H391" s="42" t="s">
        <v>291</v>
      </c>
      <c r="I391" s="43" t="s">
        <v>292</v>
      </c>
      <c r="J391" s="44"/>
      <c r="K391" s="44" t="s">
        <v>483</v>
      </c>
      <c r="R391" s="1"/>
      <c r="S391" s="13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7:35">
      <c r="G392" s="87" t="s">
        <v>293</v>
      </c>
      <c r="H392" s="42" t="s">
        <v>294</v>
      </c>
      <c r="I392" s="43" t="s">
        <v>295</v>
      </c>
      <c r="J392" s="44"/>
      <c r="K392" s="44" t="s">
        <v>483</v>
      </c>
      <c r="R392" s="1"/>
      <c r="S392" s="13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7:35">
      <c r="G393" s="87" t="s">
        <v>932</v>
      </c>
      <c r="H393" s="42" t="s">
        <v>296</v>
      </c>
      <c r="I393" s="43" t="s">
        <v>329</v>
      </c>
      <c r="J393" s="44"/>
      <c r="K393" s="44" t="s">
        <v>483</v>
      </c>
      <c r="R393" s="1"/>
      <c r="S393" s="13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7:35">
      <c r="G394" s="87" t="s">
        <v>793</v>
      </c>
      <c r="H394" s="42" t="s">
        <v>755</v>
      </c>
      <c r="I394" s="43" t="s">
        <v>332</v>
      </c>
      <c r="J394" s="44"/>
      <c r="K394" s="44" t="s">
        <v>483</v>
      </c>
      <c r="R394" s="1"/>
      <c r="S394" s="13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7:35">
      <c r="G395" s="87" t="s">
        <v>330</v>
      </c>
      <c r="H395" s="42" t="s">
        <v>331</v>
      </c>
      <c r="I395" s="43" t="s">
        <v>335</v>
      </c>
      <c r="J395" s="44"/>
      <c r="K395" s="44" t="s">
        <v>483</v>
      </c>
      <c r="R395" s="1"/>
      <c r="S395" s="13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7:35">
      <c r="G396" s="87" t="s">
        <v>333</v>
      </c>
      <c r="H396" s="42" t="s">
        <v>334</v>
      </c>
      <c r="I396" s="43" t="s">
        <v>338</v>
      </c>
      <c r="J396" s="44"/>
      <c r="K396" s="44" t="s">
        <v>483</v>
      </c>
      <c r="R396" s="1"/>
      <c r="S396" s="13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7:35">
      <c r="G397" s="87" t="s">
        <v>336</v>
      </c>
      <c r="H397" s="42" t="s">
        <v>337</v>
      </c>
      <c r="I397" s="43" t="s">
        <v>341</v>
      </c>
      <c r="J397" s="44"/>
      <c r="K397" s="44" t="s">
        <v>483</v>
      </c>
      <c r="R397" s="1"/>
      <c r="S397" s="13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7:35">
      <c r="G398" s="87" t="s">
        <v>339</v>
      </c>
      <c r="H398" s="42" t="s">
        <v>340</v>
      </c>
      <c r="I398" s="43" t="s">
        <v>344</v>
      </c>
      <c r="J398" s="44"/>
      <c r="K398" s="44" t="s">
        <v>483</v>
      </c>
      <c r="R398" s="1"/>
      <c r="S398" s="13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7:35">
      <c r="G399" s="87" t="s">
        <v>794</v>
      </c>
      <c r="H399" s="42" t="s">
        <v>756</v>
      </c>
      <c r="I399" s="43" t="s">
        <v>346</v>
      </c>
      <c r="J399" s="44"/>
      <c r="K399" s="44" t="s">
        <v>483</v>
      </c>
      <c r="R399" s="1"/>
      <c r="S399" s="13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7:35">
      <c r="G400" s="87" t="s">
        <v>342</v>
      </c>
      <c r="H400" s="42" t="s">
        <v>343</v>
      </c>
      <c r="I400" s="43" t="s">
        <v>348</v>
      </c>
      <c r="J400" s="44"/>
      <c r="K400" s="44" t="s">
        <v>483</v>
      </c>
      <c r="R400" s="1"/>
      <c r="S400" s="13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7:35">
      <c r="G401" s="87" t="s">
        <v>691</v>
      </c>
      <c r="H401" s="42" t="s">
        <v>345</v>
      </c>
      <c r="I401" s="43" t="s">
        <v>350</v>
      </c>
      <c r="J401" s="44"/>
      <c r="K401" s="44" t="s">
        <v>483</v>
      </c>
      <c r="R401" s="1"/>
      <c r="S401" s="13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7:35">
      <c r="G402" s="87" t="s">
        <v>692</v>
      </c>
      <c r="H402" s="42" t="s">
        <v>347</v>
      </c>
      <c r="I402" s="43" t="s">
        <v>461</v>
      </c>
      <c r="J402" s="44"/>
      <c r="K402" s="44" t="s">
        <v>483</v>
      </c>
      <c r="R402" s="1"/>
      <c r="S402" s="13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7:35">
      <c r="G403" s="87" t="s">
        <v>693</v>
      </c>
      <c r="H403" s="42" t="s">
        <v>349</v>
      </c>
      <c r="I403" s="43" t="s">
        <v>353</v>
      </c>
      <c r="J403" s="44"/>
      <c r="K403" s="44" t="s">
        <v>483</v>
      </c>
      <c r="R403" s="1"/>
      <c r="S403" s="13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7:35">
      <c r="G404" s="87" t="s">
        <v>351</v>
      </c>
      <c r="H404" s="42" t="s">
        <v>352</v>
      </c>
      <c r="I404" s="43" t="s">
        <v>356</v>
      </c>
      <c r="J404" s="44"/>
      <c r="K404" s="44" t="s">
        <v>483</v>
      </c>
      <c r="R404" s="1"/>
      <c r="S404" s="13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7:35">
      <c r="G405" s="87" t="s">
        <v>462</v>
      </c>
      <c r="H405" s="42" t="s">
        <v>463</v>
      </c>
      <c r="I405" s="43" t="s">
        <v>358</v>
      </c>
      <c r="J405" s="44"/>
      <c r="K405" s="44" t="s">
        <v>483</v>
      </c>
      <c r="R405" s="1"/>
      <c r="S405" s="13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7:35">
      <c r="G406" s="87" t="s">
        <v>795</v>
      </c>
      <c r="H406" s="42" t="s">
        <v>757</v>
      </c>
      <c r="I406" s="43" t="s">
        <v>360</v>
      </c>
      <c r="J406" s="44"/>
      <c r="K406" s="44" t="s">
        <v>483</v>
      </c>
      <c r="R406" s="1"/>
      <c r="S406" s="13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7:35">
      <c r="G407" s="87" t="s">
        <v>354</v>
      </c>
      <c r="H407" s="42" t="s">
        <v>355</v>
      </c>
      <c r="I407" s="43" t="s">
        <v>363</v>
      </c>
      <c r="J407" s="44"/>
      <c r="K407" s="44" t="s">
        <v>483</v>
      </c>
      <c r="R407" s="1"/>
      <c r="S407" s="13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7:35">
      <c r="G408" s="87" t="s">
        <v>694</v>
      </c>
      <c r="H408" s="42" t="s">
        <v>357</v>
      </c>
      <c r="I408" s="43" t="s">
        <v>377</v>
      </c>
      <c r="J408" s="44"/>
      <c r="K408" s="44" t="s">
        <v>483</v>
      </c>
      <c r="R408" s="1"/>
      <c r="S408" s="13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7:35">
      <c r="G409" s="87" t="s">
        <v>695</v>
      </c>
      <c r="H409" s="42" t="s">
        <v>359</v>
      </c>
      <c r="I409" s="43" t="s">
        <v>365</v>
      </c>
      <c r="J409" s="44"/>
      <c r="K409" s="44" t="s">
        <v>483</v>
      </c>
      <c r="R409" s="1"/>
      <c r="S409" s="13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7:35">
      <c r="G410" s="87" t="s">
        <v>361</v>
      </c>
      <c r="H410" s="42" t="s">
        <v>362</v>
      </c>
      <c r="I410" s="43" t="s">
        <v>367</v>
      </c>
      <c r="J410" s="44"/>
      <c r="K410" s="44" t="s">
        <v>483</v>
      </c>
      <c r="R410" s="1"/>
      <c r="S410" s="13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7:35">
      <c r="G411" s="87" t="s">
        <v>933</v>
      </c>
      <c r="H411" s="42" t="s">
        <v>364</v>
      </c>
      <c r="I411" s="43" t="s">
        <v>369</v>
      </c>
      <c r="J411" s="44"/>
      <c r="K411" s="44" t="s">
        <v>483</v>
      </c>
      <c r="R411" s="1"/>
      <c r="S411" s="13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7:35">
      <c r="G412" s="87" t="s">
        <v>796</v>
      </c>
      <c r="H412" s="42" t="s">
        <v>758</v>
      </c>
      <c r="I412" s="43" t="s">
        <v>372</v>
      </c>
      <c r="J412" s="44"/>
      <c r="K412" s="44" t="s">
        <v>483</v>
      </c>
      <c r="R412" s="1"/>
      <c r="S412" s="13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7:35">
      <c r="G413" s="87" t="s">
        <v>696</v>
      </c>
      <c r="H413" s="42" t="s">
        <v>378</v>
      </c>
      <c r="I413" s="43" t="s">
        <v>464</v>
      </c>
      <c r="J413" s="44"/>
      <c r="K413" s="44" t="s">
        <v>483</v>
      </c>
      <c r="R413" s="1"/>
      <c r="S413" s="13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7:35">
      <c r="G414" s="87" t="s">
        <v>697</v>
      </c>
      <c r="H414" s="42" t="s">
        <v>366</v>
      </c>
      <c r="I414" s="43" t="s">
        <v>374</v>
      </c>
      <c r="J414" s="44"/>
      <c r="K414" s="44" t="s">
        <v>483</v>
      </c>
      <c r="R414" s="1"/>
      <c r="S414" s="13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7:35">
      <c r="G415" s="87" t="s">
        <v>934</v>
      </c>
      <c r="H415" s="42" t="s">
        <v>368</v>
      </c>
      <c r="I415" s="43" t="s">
        <v>379</v>
      </c>
      <c r="J415" s="44"/>
      <c r="K415" s="44" t="s">
        <v>483</v>
      </c>
      <c r="R415" s="1"/>
      <c r="S415" s="13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7:35">
      <c r="G416" s="87" t="s">
        <v>370</v>
      </c>
      <c r="H416" s="42" t="s">
        <v>371</v>
      </c>
      <c r="I416" s="43" t="s">
        <v>382</v>
      </c>
      <c r="J416" s="44"/>
      <c r="K416" s="44" t="s">
        <v>483</v>
      </c>
      <c r="R416" s="1"/>
      <c r="S416" s="13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7:35">
      <c r="G417" s="87" t="s">
        <v>935</v>
      </c>
      <c r="H417" s="42" t="s">
        <v>373</v>
      </c>
      <c r="I417" s="43" t="s">
        <v>384</v>
      </c>
      <c r="J417" s="44"/>
      <c r="K417" s="44" t="s">
        <v>483</v>
      </c>
      <c r="R417" s="1"/>
      <c r="S417" s="13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7:35">
      <c r="G418" s="87" t="s">
        <v>375</v>
      </c>
      <c r="H418" s="42" t="s">
        <v>376</v>
      </c>
      <c r="I418" s="43" t="s">
        <v>465</v>
      </c>
      <c r="J418" s="44"/>
      <c r="K418" s="44" t="s">
        <v>483</v>
      </c>
      <c r="R418" s="1"/>
      <c r="S418" s="13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7:35">
      <c r="G419" s="87" t="s">
        <v>380</v>
      </c>
      <c r="H419" s="42" t="s">
        <v>381</v>
      </c>
      <c r="I419" s="43" t="s">
        <v>387</v>
      </c>
      <c r="J419" s="44"/>
      <c r="K419" s="44" t="s">
        <v>483</v>
      </c>
      <c r="R419" s="1"/>
      <c r="S419" s="13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7:35">
      <c r="G420" s="87" t="s">
        <v>698</v>
      </c>
      <c r="H420" s="42" t="s">
        <v>383</v>
      </c>
      <c r="I420" s="43" t="s">
        <v>245</v>
      </c>
      <c r="J420" s="44"/>
      <c r="K420" s="44" t="s">
        <v>483</v>
      </c>
      <c r="R420" s="1"/>
      <c r="S420" s="13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7:35">
      <c r="G421" s="87" t="s">
        <v>798</v>
      </c>
      <c r="H421" s="42" t="s">
        <v>759</v>
      </c>
      <c r="I421" s="43" t="s">
        <v>248</v>
      </c>
      <c r="J421" s="44"/>
      <c r="K421" s="44" t="s">
        <v>483</v>
      </c>
      <c r="R421" s="1"/>
      <c r="S421" s="13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7:35">
      <c r="G422" s="87" t="s">
        <v>799</v>
      </c>
      <c r="H422" s="42" t="s">
        <v>760</v>
      </c>
      <c r="I422" s="43" t="s">
        <v>251</v>
      </c>
      <c r="J422" s="44"/>
      <c r="K422" s="44" t="s">
        <v>483</v>
      </c>
      <c r="R422" s="1"/>
      <c r="S422" s="13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7:35">
      <c r="G423" s="87" t="s">
        <v>800</v>
      </c>
      <c r="H423" s="42" t="s">
        <v>761</v>
      </c>
      <c r="I423" s="43" t="s">
        <v>254</v>
      </c>
      <c r="J423" s="44"/>
      <c r="K423" s="44" t="s">
        <v>483</v>
      </c>
      <c r="R423" s="1"/>
      <c r="S423" s="13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7:35">
      <c r="G424" s="87" t="s">
        <v>801</v>
      </c>
      <c r="H424" s="42" t="s">
        <v>762</v>
      </c>
      <c r="I424" s="43" t="s">
        <v>257</v>
      </c>
      <c r="J424" s="44"/>
      <c r="K424" s="44" t="s">
        <v>483</v>
      </c>
      <c r="R424" s="1"/>
      <c r="S424" s="13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7:35">
      <c r="G425" s="87" t="s">
        <v>385</v>
      </c>
      <c r="H425" s="42" t="s">
        <v>386</v>
      </c>
      <c r="I425" s="43" t="s">
        <v>260</v>
      </c>
      <c r="J425" s="44"/>
      <c r="K425" s="44" t="s">
        <v>483</v>
      </c>
      <c r="R425" s="1"/>
      <c r="S425" s="13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7:35">
      <c r="G426" s="87" t="s">
        <v>466</v>
      </c>
      <c r="H426" s="42" t="s">
        <v>467</v>
      </c>
      <c r="I426" s="43" t="s">
        <v>263</v>
      </c>
      <c r="J426" s="44"/>
      <c r="K426" s="44" t="s">
        <v>483</v>
      </c>
      <c r="R426" s="1"/>
      <c r="S426" s="13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7:35">
      <c r="G427" s="87" t="s">
        <v>388</v>
      </c>
      <c r="H427" s="42" t="s">
        <v>389</v>
      </c>
      <c r="I427" s="43" t="s">
        <v>266</v>
      </c>
      <c r="J427" s="44"/>
      <c r="K427" s="44" t="s">
        <v>483</v>
      </c>
      <c r="R427" s="1"/>
      <c r="S427" s="13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7:35">
      <c r="G428" s="87" t="s">
        <v>802</v>
      </c>
      <c r="H428" s="42" t="s">
        <v>763</v>
      </c>
      <c r="I428" s="43" t="s">
        <v>273</v>
      </c>
      <c r="J428" s="44"/>
      <c r="K428" s="44" t="s">
        <v>483</v>
      </c>
      <c r="R428" s="1"/>
      <c r="S428" s="13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7:35">
      <c r="G429" s="87" t="s">
        <v>803</v>
      </c>
      <c r="H429" s="42" t="s">
        <v>764</v>
      </c>
      <c r="I429" s="43" t="s">
        <v>265</v>
      </c>
      <c r="J429" s="44"/>
      <c r="K429" s="44" t="s">
        <v>483</v>
      </c>
      <c r="R429" s="1"/>
      <c r="S429" s="13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7:35">
      <c r="G430" s="87" t="s">
        <v>804</v>
      </c>
      <c r="H430" s="42" t="s">
        <v>765</v>
      </c>
      <c r="I430" s="43" t="s">
        <v>272</v>
      </c>
      <c r="J430" s="44"/>
      <c r="K430" s="44" t="s">
        <v>483</v>
      </c>
      <c r="R430" s="1"/>
      <c r="S430" s="13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7:35">
      <c r="G431" s="87" t="s">
        <v>246</v>
      </c>
      <c r="H431" s="42" t="s">
        <v>247</v>
      </c>
      <c r="I431" s="43" t="s">
        <v>271</v>
      </c>
      <c r="J431" s="44"/>
      <c r="K431" s="44" t="s">
        <v>483</v>
      </c>
      <c r="R431" s="1"/>
      <c r="S431" s="13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7:35">
      <c r="G432" s="87" t="s">
        <v>249</v>
      </c>
      <c r="H432" s="42" t="s">
        <v>250</v>
      </c>
      <c r="I432" s="43" t="s">
        <v>268</v>
      </c>
      <c r="J432" s="44"/>
      <c r="K432" s="44" t="s">
        <v>483</v>
      </c>
      <c r="R432" s="1"/>
      <c r="S432" s="13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7:35">
      <c r="G433" s="87" t="s">
        <v>252</v>
      </c>
      <c r="H433" s="42" t="s">
        <v>253</v>
      </c>
      <c r="I433" s="43" t="s">
        <v>275</v>
      </c>
      <c r="J433" s="44"/>
      <c r="K433" s="44" t="s">
        <v>483</v>
      </c>
      <c r="R433" s="1"/>
      <c r="S433" s="13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7:35">
      <c r="G434" s="87" t="s">
        <v>255</v>
      </c>
      <c r="H434" s="42" t="s">
        <v>256</v>
      </c>
      <c r="I434" s="43" t="s">
        <v>278</v>
      </c>
      <c r="J434" s="44"/>
      <c r="K434" s="44" t="s">
        <v>483</v>
      </c>
      <c r="R434" s="1"/>
      <c r="S434" s="13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7:35">
      <c r="G435" s="87" t="s">
        <v>258</v>
      </c>
      <c r="H435" s="42" t="s">
        <v>259</v>
      </c>
      <c r="I435" s="43" t="s">
        <v>287</v>
      </c>
      <c r="J435" s="44"/>
      <c r="K435" s="44" t="s">
        <v>483</v>
      </c>
      <c r="R435" s="1"/>
      <c r="S435" s="13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7:35">
      <c r="G436" s="87" t="s">
        <v>261</v>
      </c>
      <c r="H436" s="42" t="s">
        <v>262</v>
      </c>
      <c r="I436" s="43" t="s">
        <v>284</v>
      </c>
      <c r="J436" s="44"/>
      <c r="K436" s="44" t="s">
        <v>483</v>
      </c>
      <c r="R436" s="1"/>
      <c r="S436" s="13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7:35">
      <c r="G437" s="87" t="s">
        <v>706</v>
      </c>
      <c r="H437" s="42" t="s">
        <v>766</v>
      </c>
      <c r="I437" s="43" t="s">
        <v>453</v>
      </c>
      <c r="J437" s="44"/>
      <c r="K437" s="44" t="s">
        <v>483</v>
      </c>
      <c r="R437" s="1"/>
      <c r="S437" s="13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7:35">
      <c r="G438" s="87" t="s">
        <v>936</v>
      </c>
      <c r="H438" s="42" t="s">
        <v>264</v>
      </c>
      <c r="I438" s="43" t="s">
        <v>281</v>
      </c>
      <c r="J438" s="44"/>
      <c r="K438" s="44" t="s">
        <v>483</v>
      </c>
      <c r="R438" s="1"/>
      <c r="S438" s="13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7:35">
      <c r="G439" s="87" t="s">
        <v>937</v>
      </c>
      <c r="H439" s="42" t="s">
        <v>267</v>
      </c>
      <c r="I439" s="43" t="s">
        <v>390</v>
      </c>
      <c r="J439" s="44"/>
      <c r="K439" s="44" t="s">
        <v>483</v>
      </c>
      <c r="R439" s="1"/>
      <c r="S439" s="13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7:35">
      <c r="G440" s="87" t="s">
        <v>938</v>
      </c>
      <c r="H440" s="42" t="s">
        <v>274</v>
      </c>
      <c r="I440" s="43" t="s">
        <v>393</v>
      </c>
      <c r="J440" s="44"/>
      <c r="K440" s="44" t="s">
        <v>483</v>
      </c>
      <c r="R440" s="1"/>
      <c r="S440" s="13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7:35">
      <c r="G441" s="87" t="s">
        <v>805</v>
      </c>
      <c r="H441" s="42" t="s">
        <v>767</v>
      </c>
      <c r="I441" s="43" t="s">
        <v>396</v>
      </c>
      <c r="J441" s="44"/>
      <c r="K441" s="44" t="s">
        <v>483</v>
      </c>
      <c r="R441" s="1"/>
      <c r="S441" s="13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7:35">
      <c r="G442" s="87" t="s">
        <v>939</v>
      </c>
      <c r="H442" s="42" t="s">
        <v>768</v>
      </c>
      <c r="I442" s="43" t="s">
        <v>399</v>
      </c>
      <c r="J442" s="44"/>
      <c r="K442" s="44" t="s">
        <v>483</v>
      </c>
      <c r="R442" s="1"/>
      <c r="S442" s="13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7:35">
      <c r="G443" s="87" t="s">
        <v>269</v>
      </c>
      <c r="H443" s="42" t="s">
        <v>270</v>
      </c>
      <c r="I443" s="43" t="s">
        <v>402</v>
      </c>
      <c r="J443" s="44"/>
      <c r="K443" s="44" t="s">
        <v>483</v>
      </c>
      <c r="R443" s="1"/>
      <c r="S443" s="13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7:35">
      <c r="G444" s="87" t="s">
        <v>276</v>
      </c>
      <c r="H444" s="42" t="s">
        <v>277</v>
      </c>
      <c r="I444" s="43" t="s">
        <v>405</v>
      </c>
      <c r="J444" s="44"/>
      <c r="K444" s="44" t="s">
        <v>483</v>
      </c>
      <c r="R444" s="1"/>
      <c r="S444" s="13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7:35">
      <c r="G445" s="87" t="s">
        <v>279</v>
      </c>
      <c r="H445" s="42" t="s">
        <v>280</v>
      </c>
      <c r="I445" s="43" t="s">
        <v>407</v>
      </c>
      <c r="J445" s="44"/>
      <c r="K445" s="44" t="s">
        <v>483</v>
      </c>
      <c r="R445" s="1"/>
      <c r="S445" s="13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7:35">
      <c r="G446" s="87" t="s">
        <v>940</v>
      </c>
      <c r="H446" s="42" t="s">
        <v>288</v>
      </c>
      <c r="I446" s="43" t="s">
        <v>470</v>
      </c>
      <c r="J446" s="44"/>
      <c r="K446" s="44" t="s">
        <v>483</v>
      </c>
      <c r="R446" s="1"/>
      <c r="S446" s="13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7:35">
      <c r="G447" s="87" t="s">
        <v>285</v>
      </c>
      <c r="H447" s="42" t="s">
        <v>286</v>
      </c>
      <c r="I447" s="43" t="s">
        <v>433</v>
      </c>
      <c r="J447" s="44"/>
      <c r="K447" s="44" t="s">
        <v>483</v>
      </c>
      <c r="R447" s="1"/>
      <c r="S447" s="13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7:35">
      <c r="G448" s="87" t="s">
        <v>941</v>
      </c>
      <c r="H448" s="42" t="s">
        <v>769</v>
      </c>
      <c r="I448" s="43" t="s">
        <v>444</v>
      </c>
      <c r="J448" s="44"/>
      <c r="K448" s="44" t="s">
        <v>483</v>
      </c>
      <c r="R448" s="1"/>
      <c r="S448" s="13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7:35">
      <c r="G449" s="87" t="s">
        <v>282</v>
      </c>
      <c r="H449" s="42" t="s">
        <v>283</v>
      </c>
      <c r="I449" s="43" t="s">
        <v>435</v>
      </c>
      <c r="J449" s="44"/>
      <c r="K449" s="44" t="s">
        <v>483</v>
      </c>
      <c r="R449" s="1"/>
      <c r="S449" s="13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7:35">
      <c r="G450" s="87" t="s">
        <v>391</v>
      </c>
      <c r="H450" s="42" t="s">
        <v>392</v>
      </c>
      <c r="I450" s="43" t="s">
        <v>439</v>
      </c>
      <c r="J450" s="44"/>
      <c r="K450" s="44" t="s">
        <v>483</v>
      </c>
      <c r="R450" s="1"/>
      <c r="S450" s="13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7:35">
      <c r="G451" s="87" t="s">
        <v>394</v>
      </c>
      <c r="H451" s="42" t="s">
        <v>395</v>
      </c>
      <c r="I451" s="43" t="s">
        <v>442</v>
      </c>
      <c r="J451" s="44"/>
      <c r="K451" s="44" t="s">
        <v>483</v>
      </c>
      <c r="R451" s="1"/>
      <c r="S451" s="13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7:35">
      <c r="G452" s="87" t="s">
        <v>397</v>
      </c>
      <c r="H452" s="42" t="s">
        <v>398</v>
      </c>
      <c r="I452" s="43" t="s">
        <v>437</v>
      </c>
      <c r="J452" s="44"/>
      <c r="K452" s="44" t="s">
        <v>483</v>
      </c>
      <c r="R452" s="1"/>
      <c r="S452" s="13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7:35">
      <c r="G453" s="87" t="s">
        <v>400</v>
      </c>
      <c r="H453" s="42" t="s">
        <v>401</v>
      </c>
      <c r="I453" s="43" t="s">
        <v>409</v>
      </c>
      <c r="J453" s="44"/>
      <c r="K453" s="44" t="s">
        <v>483</v>
      </c>
      <c r="R453" s="1"/>
      <c r="S453" s="13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7:35">
      <c r="G454" s="87" t="s">
        <v>403</v>
      </c>
      <c r="H454" s="42" t="s">
        <v>404</v>
      </c>
      <c r="I454" s="43" t="s">
        <v>412</v>
      </c>
      <c r="J454" s="44"/>
      <c r="K454" s="44" t="s">
        <v>483</v>
      </c>
      <c r="R454" s="1"/>
      <c r="S454" s="13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7:35">
      <c r="G455" s="87" t="s">
        <v>699</v>
      </c>
      <c r="H455" s="42" t="s">
        <v>406</v>
      </c>
      <c r="I455" s="43" t="s">
        <v>415</v>
      </c>
      <c r="J455" s="44"/>
      <c r="K455" s="44" t="s">
        <v>483</v>
      </c>
      <c r="R455" s="1"/>
      <c r="S455" s="13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7:35">
      <c r="G456" s="87" t="s">
        <v>700</v>
      </c>
      <c r="H456" s="42" t="s">
        <v>408</v>
      </c>
      <c r="I456" s="43" t="s">
        <v>418</v>
      </c>
      <c r="J456" s="44"/>
      <c r="K456" s="44" t="s">
        <v>483</v>
      </c>
      <c r="R456" s="1"/>
      <c r="S456" s="13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7:35">
      <c r="G457" s="87" t="s">
        <v>701</v>
      </c>
      <c r="H457" s="42" t="s">
        <v>471</v>
      </c>
      <c r="I457" s="43" t="s">
        <v>421</v>
      </c>
      <c r="J457" s="44"/>
      <c r="K457" s="44" t="s">
        <v>483</v>
      </c>
      <c r="R457" s="1"/>
      <c r="S457" s="13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7:35">
      <c r="G458" s="87" t="s">
        <v>702</v>
      </c>
      <c r="H458" s="42" t="s">
        <v>434</v>
      </c>
      <c r="I458" s="43" t="s">
        <v>468</v>
      </c>
      <c r="J458" s="44"/>
      <c r="K458" s="44" t="s">
        <v>483</v>
      </c>
      <c r="R458" s="1"/>
      <c r="S458" s="13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7:35">
      <c r="G459" s="87" t="s">
        <v>942</v>
      </c>
      <c r="H459" s="42" t="s">
        <v>445</v>
      </c>
      <c r="I459" s="43" t="s">
        <v>424</v>
      </c>
      <c r="J459" s="44"/>
      <c r="K459" s="44" t="s">
        <v>483</v>
      </c>
      <c r="R459" s="1"/>
      <c r="S459" s="13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7:35">
      <c r="G460" s="87" t="s">
        <v>703</v>
      </c>
      <c r="H460" s="42" t="s">
        <v>436</v>
      </c>
      <c r="I460" s="43" t="s">
        <v>426</v>
      </c>
      <c r="J460" s="44"/>
      <c r="K460" s="44" t="s">
        <v>483</v>
      </c>
      <c r="R460" s="1"/>
      <c r="S460" s="13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7:35">
      <c r="G461" s="87" t="s">
        <v>440</v>
      </c>
      <c r="H461" s="42" t="s">
        <v>441</v>
      </c>
      <c r="I461" s="43" t="s">
        <v>431</v>
      </c>
      <c r="J461" s="44"/>
      <c r="K461" s="44" t="s">
        <v>483</v>
      </c>
      <c r="R461" s="1"/>
      <c r="S461" s="13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7:35">
      <c r="G462" s="87" t="s">
        <v>704</v>
      </c>
      <c r="H462" s="42" t="s">
        <v>443</v>
      </c>
      <c r="I462" s="43" t="s">
        <v>428</v>
      </c>
      <c r="J462" s="44"/>
      <c r="K462" s="44" t="s">
        <v>483</v>
      </c>
      <c r="R462" s="1"/>
      <c r="S462" s="13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7:35">
      <c r="G463" s="87" t="s">
        <v>705</v>
      </c>
      <c r="H463" s="42" t="s">
        <v>438</v>
      </c>
      <c r="I463" s="43" t="s">
        <v>707</v>
      </c>
      <c r="J463" s="44"/>
      <c r="K463" s="44" t="s">
        <v>483</v>
      </c>
      <c r="R463" s="1"/>
      <c r="S463" s="13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7:35">
      <c r="G464" s="87" t="s">
        <v>410</v>
      </c>
      <c r="H464" s="42" t="s">
        <v>411</v>
      </c>
      <c r="I464" s="43" t="s">
        <v>708</v>
      </c>
      <c r="J464" s="44"/>
      <c r="K464" s="44" t="s">
        <v>483</v>
      </c>
      <c r="R464" s="1"/>
      <c r="S464" s="13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7:35">
      <c r="G465" s="87" t="s">
        <v>413</v>
      </c>
      <c r="H465" s="42" t="s">
        <v>414</v>
      </c>
      <c r="I465" s="43" t="s">
        <v>709</v>
      </c>
      <c r="J465" s="44"/>
      <c r="K465" s="44" t="s">
        <v>483</v>
      </c>
      <c r="R465" s="1"/>
      <c r="S465" s="13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7:35">
      <c r="G466" s="87" t="s">
        <v>416</v>
      </c>
      <c r="H466" s="42" t="s">
        <v>417</v>
      </c>
      <c r="I466" s="43" t="s">
        <v>710</v>
      </c>
      <c r="J466" s="44"/>
      <c r="K466" s="44" t="s">
        <v>483</v>
      </c>
      <c r="R466" s="1"/>
      <c r="S466" s="13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7:35">
      <c r="G467" s="87" t="s">
        <v>419</v>
      </c>
      <c r="H467" s="42" t="s">
        <v>420</v>
      </c>
      <c r="I467" s="43" t="s">
        <v>711</v>
      </c>
      <c r="J467" s="44"/>
      <c r="K467" s="44" t="s">
        <v>483</v>
      </c>
      <c r="R467" s="1"/>
      <c r="S467" s="13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7:35">
      <c r="G468" s="87" t="s">
        <v>422</v>
      </c>
      <c r="H468" s="42" t="s">
        <v>423</v>
      </c>
      <c r="I468" s="43" t="s">
        <v>712</v>
      </c>
      <c r="J468" s="44"/>
      <c r="K468" s="44" t="s">
        <v>483</v>
      </c>
      <c r="R468" s="1"/>
      <c r="S468" s="13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7:35">
      <c r="G469" s="87" t="s">
        <v>943</v>
      </c>
      <c r="H469" s="42" t="s">
        <v>469</v>
      </c>
      <c r="I469" s="43" t="s">
        <v>713</v>
      </c>
      <c r="J469" s="44"/>
      <c r="K469" s="44" t="s">
        <v>483</v>
      </c>
      <c r="R469" s="1"/>
      <c r="S469" s="13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7:35">
      <c r="G470" s="87" t="s">
        <v>944</v>
      </c>
      <c r="H470" s="42" t="s">
        <v>425</v>
      </c>
      <c r="I470" s="43" t="s">
        <v>714</v>
      </c>
      <c r="J470" s="44"/>
      <c r="K470" s="44" t="s">
        <v>483</v>
      </c>
      <c r="R470" s="1"/>
      <c r="S470" s="13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7:35">
      <c r="G471" s="87" t="s">
        <v>945</v>
      </c>
      <c r="H471" s="42" t="s">
        <v>427</v>
      </c>
      <c r="I471" s="43" t="s">
        <v>715</v>
      </c>
      <c r="J471" s="44"/>
      <c r="K471" s="44" t="s">
        <v>483</v>
      </c>
      <c r="R471" s="1"/>
      <c r="S471" s="13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7:35">
      <c r="G472" s="87" t="s">
        <v>429</v>
      </c>
      <c r="H472" s="42" t="s">
        <v>430</v>
      </c>
      <c r="I472" s="43" t="s">
        <v>716</v>
      </c>
      <c r="J472" s="44"/>
      <c r="K472" s="44" t="s">
        <v>483</v>
      </c>
      <c r="R472" s="1"/>
      <c r="S472" s="13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7:35">
      <c r="G473" s="87" t="s">
        <v>946</v>
      </c>
      <c r="H473" s="42" t="s">
        <v>432</v>
      </c>
      <c r="I473" s="43" t="s">
        <v>717</v>
      </c>
      <c r="J473" s="44"/>
      <c r="K473" s="44" t="s">
        <v>483</v>
      </c>
      <c r="R473" s="1"/>
      <c r="S473" s="13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7:35">
      <c r="G474" s="87" t="s">
        <v>895</v>
      </c>
      <c r="H474" s="44" t="s">
        <v>1010</v>
      </c>
      <c r="I474" s="43" t="s">
        <v>806</v>
      </c>
      <c r="J474" s="44"/>
      <c r="K474" s="44" t="s">
        <v>483</v>
      </c>
      <c r="R474" s="1"/>
      <c r="S474" s="13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7:35">
      <c r="G475" s="87" t="s">
        <v>896</v>
      </c>
      <c r="H475" s="44" t="s">
        <v>1011</v>
      </c>
      <c r="I475" s="43" t="s">
        <v>956</v>
      </c>
      <c r="J475" s="44"/>
      <c r="K475" s="44" t="s">
        <v>483</v>
      </c>
      <c r="R475" s="1"/>
      <c r="S475" s="13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7:35">
      <c r="G476" s="87" t="s">
        <v>573</v>
      </c>
      <c r="H476" s="42" t="s">
        <v>627</v>
      </c>
      <c r="I476" s="43">
        <v>490010</v>
      </c>
      <c r="J476" s="44"/>
      <c r="K476" s="44" t="s">
        <v>482</v>
      </c>
      <c r="R476" s="1"/>
      <c r="S476" s="13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7:35">
      <c r="G477" s="87" t="s">
        <v>809</v>
      </c>
      <c r="H477" s="42" t="s">
        <v>628</v>
      </c>
      <c r="I477" s="43">
        <v>490011</v>
      </c>
      <c r="J477" s="44"/>
      <c r="K477" s="44" t="s">
        <v>482</v>
      </c>
      <c r="R477" s="1"/>
      <c r="S477" s="13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7:35">
      <c r="G478" s="87" t="s">
        <v>574</v>
      </c>
      <c r="H478" s="42" t="s">
        <v>629</v>
      </c>
      <c r="I478" s="43">
        <v>490012</v>
      </c>
      <c r="J478" s="44"/>
      <c r="K478" s="44" t="s">
        <v>482</v>
      </c>
      <c r="R478" s="1"/>
      <c r="S478" s="13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7:35">
      <c r="G479" s="87" t="s">
        <v>84</v>
      </c>
      <c r="H479" s="42" t="s">
        <v>85</v>
      </c>
      <c r="I479" s="43">
        <v>490013</v>
      </c>
      <c r="J479" s="44"/>
      <c r="K479" s="44" t="s">
        <v>482</v>
      </c>
      <c r="R479" s="1"/>
      <c r="S479" s="13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7:35">
      <c r="G480" s="87" t="s">
        <v>577</v>
      </c>
      <c r="H480" s="42" t="s">
        <v>630</v>
      </c>
      <c r="I480" s="43">
        <v>490014</v>
      </c>
      <c r="J480" s="44"/>
      <c r="K480" s="44" t="s">
        <v>482</v>
      </c>
      <c r="R480" s="1"/>
      <c r="S480" s="13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7:35">
      <c r="G481" s="87" t="s">
        <v>578</v>
      </c>
      <c r="H481" s="42" t="s">
        <v>631</v>
      </c>
      <c r="I481" s="43">
        <v>490015</v>
      </c>
      <c r="J481" s="44"/>
      <c r="K481" s="44" t="s">
        <v>482</v>
      </c>
      <c r="R481" s="1"/>
      <c r="S481" s="13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7:35">
      <c r="G482" s="87" t="s">
        <v>579</v>
      </c>
      <c r="H482" s="42" t="s">
        <v>632</v>
      </c>
      <c r="I482" s="43">
        <v>490016</v>
      </c>
      <c r="J482" s="44"/>
      <c r="K482" s="44" t="s">
        <v>482</v>
      </c>
      <c r="R482" s="1"/>
      <c r="S482" s="13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7:35">
      <c r="G483" s="87" t="s">
        <v>592</v>
      </c>
      <c r="H483" s="42" t="s">
        <v>633</v>
      </c>
      <c r="I483" s="43">
        <v>490020</v>
      </c>
      <c r="J483" s="44"/>
      <c r="K483" s="44" t="s">
        <v>482</v>
      </c>
      <c r="R483" s="1"/>
      <c r="S483" s="13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7:35">
      <c r="G484" s="87" t="s">
        <v>608</v>
      </c>
      <c r="H484" s="42" t="s">
        <v>634</v>
      </c>
      <c r="I484" s="43">
        <v>490021</v>
      </c>
      <c r="J484" s="44"/>
      <c r="K484" s="44" t="s">
        <v>482</v>
      </c>
      <c r="R484" s="1"/>
      <c r="S484" s="13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7:35">
      <c r="G485" s="87" t="s">
        <v>604</v>
      </c>
      <c r="H485" s="42" t="s">
        <v>635</v>
      </c>
      <c r="I485" s="43">
        <v>490023</v>
      </c>
      <c r="J485" s="44"/>
      <c r="K485" s="44" t="s">
        <v>482</v>
      </c>
      <c r="R485" s="1"/>
      <c r="S485" s="13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7:35">
      <c r="G486" s="87" t="s">
        <v>605</v>
      </c>
      <c r="H486" s="42" t="s">
        <v>636</v>
      </c>
      <c r="I486" s="43">
        <v>490024</v>
      </c>
      <c r="J486" s="44"/>
      <c r="K486" s="44" t="s">
        <v>482</v>
      </c>
      <c r="R486" s="1"/>
      <c r="S486" s="13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7:35">
      <c r="G487" s="87" t="s">
        <v>612</v>
      </c>
      <c r="H487" s="42" t="s">
        <v>637</v>
      </c>
      <c r="I487" s="43">
        <v>490033</v>
      </c>
      <c r="J487" s="44"/>
      <c r="K487" s="44" t="s">
        <v>482</v>
      </c>
      <c r="R487" s="1"/>
      <c r="S487" s="13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7:35">
      <c r="G488" s="87" t="s">
        <v>619</v>
      </c>
      <c r="H488" s="42" t="s">
        <v>638</v>
      </c>
      <c r="I488" s="43">
        <v>490034</v>
      </c>
      <c r="J488" s="44"/>
      <c r="K488" s="44" t="s">
        <v>482</v>
      </c>
      <c r="R488" s="1"/>
      <c r="S488" s="13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7:35">
      <c r="G489" s="87" t="s">
        <v>622</v>
      </c>
      <c r="H489" s="42" t="s">
        <v>639</v>
      </c>
      <c r="I489" s="43">
        <v>490035</v>
      </c>
      <c r="J489" s="44"/>
      <c r="K489" s="44" t="s">
        <v>482</v>
      </c>
      <c r="R489" s="1"/>
      <c r="S489" s="13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7:35">
      <c r="G490" s="87" t="s">
        <v>625</v>
      </c>
      <c r="H490" s="42" t="s">
        <v>640</v>
      </c>
      <c r="I490" s="43">
        <v>490040</v>
      </c>
      <c r="J490" s="44"/>
      <c r="K490" s="44" t="s">
        <v>482</v>
      </c>
      <c r="R490" s="1"/>
      <c r="S490" s="13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7:35">
      <c r="G491" s="87" t="s">
        <v>620</v>
      </c>
      <c r="H491" s="42" t="s">
        <v>641</v>
      </c>
      <c r="I491" s="43">
        <v>490089</v>
      </c>
      <c r="J491" s="44"/>
      <c r="K491" s="44" t="s">
        <v>482</v>
      </c>
      <c r="R491" s="1"/>
      <c r="S491" s="13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7:35">
      <c r="G492" s="87" t="s">
        <v>581</v>
      </c>
      <c r="H492" s="42" t="s">
        <v>642</v>
      </c>
      <c r="I492" s="43">
        <v>491003</v>
      </c>
      <c r="J492" s="44"/>
      <c r="K492" s="44" t="s">
        <v>482</v>
      </c>
      <c r="R492" s="1"/>
      <c r="S492" s="13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7:35">
      <c r="G493" s="87" t="s">
        <v>571</v>
      </c>
      <c r="H493" s="42" t="s">
        <v>643</v>
      </c>
      <c r="I493" s="43">
        <v>491038</v>
      </c>
      <c r="J493" s="44"/>
      <c r="K493" s="44" t="s">
        <v>482</v>
      </c>
      <c r="R493" s="1"/>
      <c r="S493" s="13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7:35">
      <c r="G494" s="87" t="s">
        <v>572</v>
      </c>
      <c r="H494" s="42" t="s">
        <v>644</v>
      </c>
      <c r="I494" s="43">
        <v>492018</v>
      </c>
      <c r="J494" s="44"/>
      <c r="K494" s="44" t="s">
        <v>482</v>
      </c>
      <c r="R494" s="1"/>
      <c r="S494" s="13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7:35">
      <c r="G495" s="87" t="s">
        <v>811</v>
      </c>
      <c r="H495" s="42" t="s">
        <v>645</v>
      </c>
      <c r="I495" s="43">
        <v>492019</v>
      </c>
      <c r="J495" s="44"/>
      <c r="K495" s="44" t="s">
        <v>482</v>
      </c>
      <c r="R495" s="1"/>
      <c r="S495" s="13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7:35">
      <c r="G496" s="87" t="s">
        <v>813</v>
      </c>
      <c r="H496" s="42" t="s">
        <v>646</v>
      </c>
      <c r="I496" s="43">
        <v>492021</v>
      </c>
      <c r="J496" s="44"/>
      <c r="K496" s="44" t="s">
        <v>482</v>
      </c>
      <c r="R496" s="1"/>
      <c r="S496" s="13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7:35">
      <c r="G497" s="87" t="s">
        <v>580</v>
      </c>
      <c r="H497" s="42" t="s">
        <v>647</v>
      </c>
      <c r="I497" s="43">
        <v>492029</v>
      </c>
      <c r="J497" s="44"/>
      <c r="K497" s="44" t="s">
        <v>482</v>
      </c>
      <c r="R497" s="1"/>
      <c r="S497" s="13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7:35">
      <c r="G498" s="87" t="s">
        <v>585</v>
      </c>
      <c r="H498" s="42" t="s">
        <v>648</v>
      </c>
      <c r="I498" s="43">
        <v>492035</v>
      </c>
      <c r="J498" s="44"/>
      <c r="K498" s="44" t="s">
        <v>482</v>
      </c>
      <c r="R498" s="1"/>
      <c r="S498" s="13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7:35">
      <c r="G499" s="87" t="s">
        <v>582</v>
      </c>
      <c r="H499" s="42" t="s">
        <v>649</v>
      </c>
      <c r="I499" s="43">
        <v>492037</v>
      </c>
      <c r="J499" s="44"/>
      <c r="K499" s="44" t="s">
        <v>482</v>
      </c>
      <c r="R499" s="1"/>
      <c r="S499" s="13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7:35">
      <c r="G500" s="87" t="s">
        <v>593</v>
      </c>
      <c r="H500" s="42" t="s">
        <v>650</v>
      </c>
      <c r="I500" s="43">
        <v>492047</v>
      </c>
      <c r="J500" s="44"/>
      <c r="K500" s="44" t="s">
        <v>482</v>
      </c>
      <c r="R500" s="1"/>
      <c r="S500" s="13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7:35">
      <c r="G501" s="87" t="s">
        <v>594</v>
      </c>
      <c r="H501" s="42" t="s">
        <v>651</v>
      </c>
      <c r="I501" s="43">
        <v>492051</v>
      </c>
      <c r="J501" s="44"/>
      <c r="K501" s="44" t="s">
        <v>482</v>
      </c>
      <c r="R501" s="1"/>
      <c r="S501" s="13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7:35">
      <c r="G502" s="87" t="s">
        <v>595</v>
      </c>
      <c r="H502" s="42" t="s">
        <v>652</v>
      </c>
      <c r="I502" s="43">
        <v>492052</v>
      </c>
      <c r="J502" s="44"/>
      <c r="K502" s="44" t="s">
        <v>482</v>
      </c>
      <c r="R502" s="1"/>
      <c r="S502" s="13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7:35">
      <c r="G503" s="87" t="s">
        <v>596</v>
      </c>
      <c r="H503" s="42" t="s">
        <v>653</v>
      </c>
      <c r="I503" s="43">
        <v>492055</v>
      </c>
      <c r="J503" s="44"/>
      <c r="K503" s="44" t="s">
        <v>482</v>
      </c>
      <c r="R503" s="1"/>
      <c r="S503" s="13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7:35">
      <c r="G504" s="87" t="s">
        <v>597</v>
      </c>
      <c r="H504" s="42" t="s">
        <v>654</v>
      </c>
      <c r="I504" s="43">
        <v>492064</v>
      </c>
      <c r="J504" s="44"/>
      <c r="K504" s="44" t="s">
        <v>482</v>
      </c>
      <c r="R504" s="1"/>
      <c r="S504" s="13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7:35">
      <c r="G505" s="87" t="s">
        <v>598</v>
      </c>
      <c r="H505" s="42" t="s">
        <v>655</v>
      </c>
      <c r="I505" s="43">
        <v>492066</v>
      </c>
      <c r="J505" s="44"/>
      <c r="K505" s="44" t="s">
        <v>482</v>
      </c>
      <c r="R505" s="1"/>
      <c r="S505" s="13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7:35">
      <c r="G506" s="87" t="s">
        <v>591</v>
      </c>
      <c r="H506" s="42" t="s">
        <v>656</v>
      </c>
      <c r="I506" s="43">
        <v>492070</v>
      </c>
      <c r="J506" s="44"/>
      <c r="K506" s="44" t="s">
        <v>482</v>
      </c>
      <c r="R506" s="1"/>
      <c r="S506" s="13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7:35">
      <c r="G507" s="87" t="s">
        <v>599</v>
      </c>
      <c r="H507" s="42" t="s">
        <v>657</v>
      </c>
      <c r="I507" s="43">
        <v>492085</v>
      </c>
      <c r="J507" s="44"/>
      <c r="K507" s="44" t="s">
        <v>482</v>
      </c>
      <c r="R507" s="1"/>
      <c r="S507" s="13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7:35">
      <c r="G508" s="87" t="s">
        <v>584</v>
      </c>
      <c r="H508" s="42" t="s">
        <v>658</v>
      </c>
      <c r="I508" s="43">
        <v>492087</v>
      </c>
      <c r="J508" s="44"/>
      <c r="K508" s="44" t="s">
        <v>482</v>
      </c>
      <c r="R508" s="1"/>
      <c r="S508" s="13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7:35">
      <c r="G509" s="87" t="s">
        <v>600</v>
      </c>
      <c r="H509" s="42" t="s">
        <v>659</v>
      </c>
      <c r="I509" s="43">
        <v>492089</v>
      </c>
      <c r="J509" s="44"/>
      <c r="K509" s="44" t="s">
        <v>482</v>
      </c>
      <c r="R509" s="1"/>
      <c r="S509" s="13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7:35">
      <c r="G510" s="87" t="s">
        <v>601</v>
      </c>
      <c r="H510" s="42" t="s">
        <v>660</v>
      </c>
      <c r="I510" s="43">
        <v>492090</v>
      </c>
      <c r="J510" s="44"/>
      <c r="K510" s="44" t="s">
        <v>482</v>
      </c>
      <c r="R510" s="1"/>
      <c r="S510" s="13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7:35">
      <c r="G511" s="87" t="s">
        <v>602</v>
      </c>
      <c r="H511" s="42" t="s">
        <v>661</v>
      </c>
      <c r="I511" s="43">
        <v>492092</v>
      </c>
      <c r="J511" s="44"/>
      <c r="K511" s="44" t="s">
        <v>482</v>
      </c>
      <c r="R511" s="1"/>
      <c r="S511" s="13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7:35">
      <c r="G512" s="87" t="s">
        <v>603</v>
      </c>
      <c r="H512" s="42" t="s">
        <v>662</v>
      </c>
      <c r="I512" s="43">
        <v>492094</v>
      </c>
      <c r="J512" s="44"/>
      <c r="K512" s="44" t="s">
        <v>482</v>
      </c>
      <c r="R512" s="1"/>
      <c r="S512" s="13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7:35">
      <c r="G513" s="87" t="s">
        <v>617</v>
      </c>
      <c r="H513" s="42" t="s">
        <v>663</v>
      </c>
      <c r="I513" s="43">
        <v>492095</v>
      </c>
      <c r="J513" s="44"/>
      <c r="K513" s="44" t="s">
        <v>482</v>
      </c>
      <c r="R513" s="1"/>
      <c r="S513" s="13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7:35">
      <c r="G514" s="87" t="s">
        <v>606</v>
      </c>
      <c r="H514" s="42" t="s">
        <v>664</v>
      </c>
      <c r="I514" s="43">
        <v>492100</v>
      </c>
      <c r="J514" s="44"/>
      <c r="K514" s="44" t="s">
        <v>482</v>
      </c>
      <c r="R514" s="1"/>
      <c r="S514" s="13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7:35">
      <c r="G515" s="87" t="s">
        <v>607</v>
      </c>
      <c r="H515" s="42" t="s">
        <v>665</v>
      </c>
      <c r="I515" s="43">
        <v>492105</v>
      </c>
      <c r="J515" s="44"/>
      <c r="K515" s="44" t="s">
        <v>482</v>
      </c>
      <c r="R515" s="1"/>
      <c r="S515" s="13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7:35">
      <c r="G516" s="87" t="s">
        <v>609</v>
      </c>
      <c r="H516" s="42" t="s">
        <v>666</v>
      </c>
      <c r="I516" s="43">
        <v>492109</v>
      </c>
      <c r="J516" s="44"/>
      <c r="K516" s="44" t="s">
        <v>482</v>
      </c>
      <c r="R516" s="1"/>
      <c r="S516" s="13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7:35">
      <c r="G517" s="87" t="s">
        <v>610</v>
      </c>
      <c r="H517" s="42" t="s">
        <v>667</v>
      </c>
      <c r="I517" s="43">
        <v>492110</v>
      </c>
      <c r="J517" s="44"/>
      <c r="K517" s="44" t="s">
        <v>482</v>
      </c>
      <c r="R517" s="1"/>
      <c r="S517" s="13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7:35">
      <c r="G518" s="87" t="s">
        <v>586</v>
      </c>
      <c r="H518" s="42" t="s">
        <v>668</v>
      </c>
      <c r="I518" s="43">
        <v>492114</v>
      </c>
      <c r="J518" s="44"/>
      <c r="K518" s="44" t="s">
        <v>482</v>
      </c>
      <c r="R518" s="1"/>
      <c r="S518" s="13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7:35">
      <c r="G519" s="87" t="s">
        <v>611</v>
      </c>
      <c r="H519" s="42" t="s">
        <v>669</v>
      </c>
      <c r="I519" s="43">
        <v>492116</v>
      </c>
      <c r="J519" s="44"/>
      <c r="K519" s="44" t="s">
        <v>482</v>
      </c>
      <c r="R519" s="1"/>
      <c r="S519" s="13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7:35">
      <c r="G520" s="87" t="s">
        <v>618</v>
      </c>
      <c r="H520" s="42" t="s">
        <v>670</v>
      </c>
      <c r="I520" s="43">
        <v>492123</v>
      </c>
      <c r="J520" s="44"/>
      <c r="K520" s="44" t="s">
        <v>482</v>
      </c>
      <c r="R520" s="1"/>
      <c r="S520" s="13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7:35">
      <c r="G521" s="87" t="s">
        <v>613</v>
      </c>
      <c r="H521" s="42" t="s">
        <v>671</v>
      </c>
      <c r="I521" s="43">
        <v>492126</v>
      </c>
      <c r="J521" s="44"/>
      <c r="K521" s="44" t="s">
        <v>482</v>
      </c>
      <c r="R521" s="1"/>
      <c r="S521" s="13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7:35">
      <c r="G522" s="87" t="s">
        <v>614</v>
      </c>
      <c r="H522" s="42" t="s">
        <v>672</v>
      </c>
      <c r="I522" s="43">
        <v>492133</v>
      </c>
      <c r="J522" s="44"/>
      <c r="K522" s="44" t="s">
        <v>482</v>
      </c>
      <c r="R522" s="1"/>
      <c r="S522" s="13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7:35">
      <c r="G523" s="87" t="s">
        <v>615</v>
      </c>
      <c r="H523" s="42" t="s">
        <v>673</v>
      </c>
      <c r="I523" s="43">
        <v>492137</v>
      </c>
      <c r="J523" s="44"/>
      <c r="K523" s="44" t="s">
        <v>482</v>
      </c>
      <c r="O523" s="42" t="s">
        <v>743</v>
      </c>
      <c r="R523" s="1"/>
      <c r="S523" s="13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7:35">
      <c r="G524" s="87" t="s">
        <v>589</v>
      </c>
      <c r="H524" s="42" t="s">
        <v>674</v>
      </c>
      <c r="I524" s="43">
        <v>492140</v>
      </c>
      <c r="J524" s="44"/>
      <c r="K524" s="44" t="s">
        <v>482</v>
      </c>
      <c r="O524" s="42" t="s">
        <v>797</v>
      </c>
      <c r="R524" s="1"/>
      <c r="S524" s="13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7:35">
      <c r="G525" s="87" t="s">
        <v>623</v>
      </c>
      <c r="H525" s="42" t="s">
        <v>675</v>
      </c>
      <c r="I525" s="43">
        <v>492156</v>
      </c>
      <c r="J525" s="44"/>
      <c r="K525" s="44" t="s">
        <v>482</v>
      </c>
      <c r="O525" s="42" t="s">
        <v>807</v>
      </c>
      <c r="R525" s="1"/>
      <c r="S525" s="13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7:35">
      <c r="G526" s="87" t="s">
        <v>624</v>
      </c>
      <c r="H526" s="42" t="s">
        <v>676</v>
      </c>
      <c r="I526" s="43">
        <v>492158</v>
      </c>
      <c r="J526" s="44"/>
      <c r="K526" s="44" t="s">
        <v>482</v>
      </c>
      <c r="O526" s="42" t="s">
        <v>808</v>
      </c>
      <c r="R526" s="1"/>
      <c r="S526" s="13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7:35">
      <c r="G527" s="87" t="s">
        <v>626</v>
      </c>
      <c r="H527" s="42" t="s">
        <v>677</v>
      </c>
      <c r="I527" s="43">
        <v>492173</v>
      </c>
      <c r="J527" s="44"/>
      <c r="K527" s="44" t="s">
        <v>482</v>
      </c>
      <c r="O527" s="42" t="s">
        <v>810</v>
      </c>
      <c r="R527" s="1"/>
      <c r="S527" s="13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7:35">
      <c r="G528" s="87" t="s">
        <v>590</v>
      </c>
      <c r="H528" s="42" t="s">
        <v>678</v>
      </c>
      <c r="I528" s="43">
        <v>492330</v>
      </c>
      <c r="J528" s="44"/>
      <c r="K528" s="44" t="s">
        <v>482</v>
      </c>
      <c r="O528" s="42" t="s">
        <v>770</v>
      </c>
      <c r="R528" s="1"/>
      <c r="S528" s="13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7:35">
      <c r="G529" s="87" t="s">
        <v>819</v>
      </c>
      <c r="H529" s="42" t="s">
        <v>679</v>
      </c>
      <c r="I529" s="43">
        <v>492333</v>
      </c>
      <c r="J529" s="44"/>
      <c r="K529" s="44" t="s">
        <v>482</v>
      </c>
      <c r="O529" s="42" t="s">
        <v>812</v>
      </c>
      <c r="R529" s="1"/>
      <c r="S529" s="13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7:35">
      <c r="G530" s="87" t="s">
        <v>583</v>
      </c>
      <c r="H530" s="42" t="s">
        <v>680</v>
      </c>
      <c r="I530" s="43">
        <v>492337</v>
      </c>
      <c r="J530" s="44"/>
      <c r="K530" s="44" t="s">
        <v>482</v>
      </c>
      <c r="O530" s="42" t="s">
        <v>771</v>
      </c>
      <c r="R530" s="1"/>
      <c r="S530" s="13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7:35">
      <c r="G531" s="87" t="s">
        <v>587</v>
      </c>
      <c r="H531" s="42" t="s">
        <v>681</v>
      </c>
      <c r="I531" s="43">
        <v>492420</v>
      </c>
      <c r="J531" s="44"/>
      <c r="K531" s="44" t="s">
        <v>482</v>
      </c>
      <c r="O531" s="42" t="s">
        <v>814</v>
      </c>
      <c r="R531" s="1"/>
      <c r="S531" s="13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7:35">
      <c r="G532" s="87" t="s">
        <v>616</v>
      </c>
      <c r="H532" s="42" t="s">
        <v>682</v>
      </c>
      <c r="I532" s="43">
        <v>492465</v>
      </c>
      <c r="J532" s="44"/>
      <c r="K532" s="44" t="s">
        <v>482</v>
      </c>
      <c r="O532" s="42" t="s">
        <v>815</v>
      </c>
      <c r="R532" s="1"/>
      <c r="S532" s="13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7:35">
      <c r="G533" s="87" t="s">
        <v>621</v>
      </c>
      <c r="H533" s="42" t="s">
        <v>683</v>
      </c>
      <c r="I533" s="43">
        <v>492489</v>
      </c>
      <c r="J533" s="44"/>
      <c r="K533" s="44" t="s">
        <v>482</v>
      </c>
      <c r="O533" s="42" t="s">
        <v>816</v>
      </c>
      <c r="R533" s="1"/>
      <c r="S533" s="13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7:35">
      <c r="G534" s="87" t="s">
        <v>588</v>
      </c>
      <c r="H534" s="42" t="s">
        <v>684</v>
      </c>
      <c r="I534" s="43">
        <v>492532</v>
      </c>
      <c r="J534" s="44"/>
      <c r="K534" s="44" t="s">
        <v>482</v>
      </c>
      <c r="O534" s="42" t="s">
        <v>772</v>
      </c>
      <c r="R534" s="1"/>
      <c r="S534" s="13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7:35">
      <c r="G535" s="87" t="s">
        <v>87</v>
      </c>
      <c r="H535" s="42" t="s">
        <v>88</v>
      </c>
      <c r="I535" s="43">
        <v>492607</v>
      </c>
      <c r="J535" s="44"/>
      <c r="K535" s="44" t="s">
        <v>482</v>
      </c>
      <c r="O535" s="42" t="s">
        <v>773</v>
      </c>
      <c r="R535" s="1"/>
      <c r="S535" s="13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7:35">
      <c r="G536" s="87" t="s">
        <v>576</v>
      </c>
      <c r="H536" s="42" t="s">
        <v>446</v>
      </c>
      <c r="I536" s="43">
        <v>494005</v>
      </c>
      <c r="J536" s="44"/>
      <c r="K536" s="44" t="s">
        <v>482</v>
      </c>
      <c r="O536" s="42" t="s">
        <v>817</v>
      </c>
    </row>
    <row r="537" spans="7:35">
      <c r="G537" s="87" t="s">
        <v>575</v>
      </c>
      <c r="H537" s="42" t="s">
        <v>86</v>
      </c>
      <c r="I537" s="43" t="s">
        <v>957</v>
      </c>
      <c r="J537" s="44"/>
      <c r="K537" s="44" t="s">
        <v>482</v>
      </c>
      <c r="O537" s="42" t="s">
        <v>774</v>
      </c>
    </row>
    <row r="538" spans="7:35">
      <c r="G538" s="87" t="s">
        <v>897</v>
      </c>
      <c r="H538" s="44" t="s">
        <v>995</v>
      </c>
      <c r="I538" s="43" t="s">
        <v>958</v>
      </c>
      <c r="J538" s="44"/>
      <c r="K538" s="44" t="s">
        <v>482</v>
      </c>
      <c r="O538" s="42" t="s">
        <v>818</v>
      </c>
    </row>
    <row r="539" spans="7:35">
      <c r="G539" s="87" t="s">
        <v>898</v>
      </c>
      <c r="H539" s="44" t="s">
        <v>997</v>
      </c>
      <c r="I539" s="43" t="s">
        <v>959</v>
      </c>
      <c r="J539" s="44"/>
      <c r="K539" s="44" t="s">
        <v>976</v>
      </c>
      <c r="O539" s="42" t="s">
        <v>820</v>
      </c>
    </row>
    <row r="540" spans="7:35">
      <c r="G540" s="87" t="s">
        <v>899</v>
      </c>
      <c r="H540" s="44"/>
      <c r="I540" s="43" t="s">
        <v>960</v>
      </c>
      <c r="J540" s="44"/>
      <c r="K540" s="44" t="s">
        <v>976</v>
      </c>
      <c r="O540" s="42" t="s">
        <v>821</v>
      </c>
    </row>
    <row r="541" spans="7:35">
      <c r="G541" s="87" t="s">
        <v>900</v>
      </c>
      <c r="H541" s="44"/>
      <c r="I541" s="43" t="s">
        <v>961</v>
      </c>
      <c r="J541" s="44"/>
      <c r="K541" s="44" t="s">
        <v>976</v>
      </c>
      <c r="O541" s="42" t="s">
        <v>775</v>
      </c>
    </row>
    <row r="542" spans="7:35">
      <c r="G542" s="87" t="s">
        <v>901</v>
      </c>
      <c r="H542" s="44" t="s">
        <v>998</v>
      </c>
      <c r="I542" s="43" t="s">
        <v>962</v>
      </c>
      <c r="J542" s="44"/>
      <c r="K542" s="44" t="s">
        <v>976</v>
      </c>
    </row>
    <row r="543" spans="7:35">
      <c r="G543" s="87" t="s">
        <v>902</v>
      </c>
      <c r="H543" s="44" t="s">
        <v>999</v>
      </c>
      <c r="I543" s="43" t="s">
        <v>963</v>
      </c>
      <c r="J543" s="44"/>
      <c r="K543" s="44" t="s">
        <v>976</v>
      </c>
    </row>
    <row r="544" spans="7:35">
      <c r="G544" s="87" t="s">
        <v>903</v>
      </c>
      <c r="H544" s="44" t="s">
        <v>996</v>
      </c>
      <c r="I544" s="43" t="s">
        <v>964</v>
      </c>
      <c r="J544" s="44"/>
      <c r="K544" s="44" t="s">
        <v>976</v>
      </c>
    </row>
    <row r="545" spans="7:11">
      <c r="G545" s="87" t="s">
        <v>904</v>
      </c>
      <c r="H545" s="44" t="s">
        <v>1000</v>
      </c>
      <c r="I545" s="43" t="s">
        <v>965</v>
      </c>
      <c r="J545" s="44"/>
      <c r="K545" s="44" t="s">
        <v>976</v>
      </c>
    </row>
    <row r="546" spans="7:11">
      <c r="G546" s="87" t="s">
        <v>905</v>
      </c>
      <c r="H546" s="42" t="s">
        <v>987</v>
      </c>
      <c r="I546" s="43" t="s">
        <v>966</v>
      </c>
      <c r="K546" s="44" t="s">
        <v>976</v>
      </c>
    </row>
    <row r="547" spans="7:11">
      <c r="G547" s="87" t="s">
        <v>906</v>
      </c>
      <c r="H547" s="44" t="s">
        <v>986</v>
      </c>
      <c r="I547" s="44" t="s">
        <v>967</v>
      </c>
      <c r="K547" s="44" t="s">
        <v>976</v>
      </c>
    </row>
    <row r="548" spans="7:11">
      <c r="G548" s="87" t="s">
        <v>907</v>
      </c>
      <c r="H548" s="44" t="s">
        <v>985</v>
      </c>
      <c r="I548" s="44" t="s">
        <v>968</v>
      </c>
      <c r="K548" s="44" t="s">
        <v>976</v>
      </c>
    </row>
    <row r="549" spans="7:11">
      <c r="G549" s="87" t="s">
        <v>908</v>
      </c>
      <c r="H549" s="44" t="s">
        <v>984</v>
      </c>
      <c r="I549" s="44" t="s">
        <v>969</v>
      </c>
      <c r="K549" s="44" t="s">
        <v>976</v>
      </c>
    </row>
    <row r="550" spans="7:11">
      <c r="G550" s="87" t="s">
        <v>909</v>
      </c>
      <c r="H550" s="44" t="s">
        <v>983</v>
      </c>
      <c r="I550" s="44" t="s">
        <v>970</v>
      </c>
      <c r="K550" s="44" t="s">
        <v>976</v>
      </c>
    </row>
    <row r="551" spans="7:11">
      <c r="G551" s="87" t="s">
        <v>910</v>
      </c>
      <c r="H551" s="44" t="s">
        <v>981</v>
      </c>
      <c r="I551" s="44" t="s">
        <v>971</v>
      </c>
      <c r="K551" s="44" t="s">
        <v>976</v>
      </c>
    </row>
    <row r="552" spans="7:11">
      <c r="G552" s="87" t="s">
        <v>911</v>
      </c>
      <c r="H552" s="44" t="s">
        <v>980</v>
      </c>
      <c r="I552" s="44" t="s">
        <v>972</v>
      </c>
      <c r="K552" s="44" t="s">
        <v>976</v>
      </c>
    </row>
    <row r="553" spans="7:11">
      <c r="G553" s="87" t="s">
        <v>912</v>
      </c>
      <c r="H553" s="44" t="s">
        <v>979</v>
      </c>
      <c r="I553" s="44" t="s">
        <v>973</v>
      </c>
      <c r="K553" s="44" t="s">
        <v>976</v>
      </c>
    </row>
    <row r="554" spans="7:11">
      <c r="G554" s="87" t="s">
        <v>913</v>
      </c>
      <c r="H554" s="44" t="s">
        <v>978</v>
      </c>
      <c r="I554" s="44" t="s">
        <v>974</v>
      </c>
      <c r="K554" s="44" t="s">
        <v>976</v>
      </c>
    </row>
    <row r="555" spans="7:11">
      <c r="G555" s="87" t="s">
        <v>914</v>
      </c>
      <c r="H555" s="44" t="s">
        <v>977</v>
      </c>
      <c r="I555" s="44" t="s">
        <v>975</v>
      </c>
      <c r="K555" s="44" t="s">
        <v>976</v>
      </c>
    </row>
  </sheetData>
  <mergeCells count="290">
    <mergeCell ref="H160:L160"/>
    <mergeCell ref="I125:M126"/>
    <mergeCell ref="G125:H126"/>
    <mergeCell ref="A154:N154"/>
    <mergeCell ref="C158:D158"/>
    <mergeCell ref="G130:H130"/>
    <mergeCell ref="G131:H131"/>
    <mergeCell ref="G132:H132"/>
    <mergeCell ref="G151:H151"/>
    <mergeCell ref="G145:H145"/>
    <mergeCell ref="G146:H146"/>
    <mergeCell ref="G147:H147"/>
    <mergeCell ref="G148:H148"/>
    <mergeCell ref="G149:H149"/>
    <mergeCell ref="G150:H150"/>
    <mergeCell ref="G139:H139"/>
    <mergeCell ref="G140:H140"/>
    <mergeCell ref="G141:H141"/>
    <mergeCell ref="G142:H142"/>
    <mergeCell ref="G143:H143"/>
    <mergeCell ref="G144:H144"/>
    <mergeCell ref="E159:M159"/>
    <mergeCell ref="I133:M133"/>
    <mergeCell ref="I134:M134"/>
    <mergeCell ref="A123:B123"/>
    <mergeCell ref="C123:G123"/>
    <mergeCell ref="H123:I123"/>
    <mergeCell ref="J123:N123"/>
    <mergeCell ref="N125:N126"/>
    <mergeCell ref="H152:M152"/>
    <mergeCell ref="F125:F126"/>
    <mergeCell ref="G127:H127"/>
    <mergeCell ref="G128:H128"/>
    <mergeCell ref="G129:H129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G133:H133"/>
    <mergeCell ref="G134:H134"/>
    <mergeCell ref="G135:H135"/>
    <mergeCell ref="G136:H136"/>
    <mergeCell ref="G137:H137"/>
    <mergeCell ref="G138:H138"/>
    <mergeCell ref="C118:D118"/>
    <mergeCell ref="H112:M112"/>
    <mergeCell ref="G105:H105"/>
    <mergeCell ref="G106:H106"/>
    <mergeCell ref="G107:H107"/>
    <mergeCell ref="G99:H99"/>
    <mergeCell ref="B85:B86"/>
    <mergeCell ref="C85:D85"/>
    <mergeCell ref="E85:E86"/>
    <mergeCell ref="I85:M86"/>
    <mergeCell ref="G103:H103"/>
    <mergeCell ref="F85:F86"/>
    <mergeCell ref="G111:H111"/>
    <mergeCell ref="G100:H100"/>
    <mergeCell ref="G101:H101"/>
    <mergeCell ref="G102:H102"/>
    <mergeCell ref="G104:H104"/>
    <mergeCell ref="G93:H93"/>
    <mergeCell ref="G94:H94"/>
    <mergeCell ref="G95:H95"/>
    <mergeCell ref="G96:H96"/>
    <mergeCell ref="G97:H97"/>
    <mergeCell ref="G98:H98"/>
    <mergeCell ref="G110:H110"/>
    <mergeCell ref="G92:H92"/>
    <mergeCell ref="H80:L80"/>
    <mergeCell ref="J83:N83"/>
    <mergeCell ref="A84:B84"/>
    <mergeCell ref="G71:H71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68:H68"/>
    <mergeCell ref="H83:I83"/>
    <mergeCell ref="C84:G84"/>
    <mergeCell ref="H84:I84"/>
    <mergeCell ref="A74:N74"/>
    <mergeCell ref="E79:M79"/>
    <mergeCell ref="A85:A86"/>
    <mergeCell ref="G85:H86"/>
    <mergeCell ref="G57:H57"/>
    <mergeCell ref="G58:H58"/>
    <mergeCell ref="A5:A6"/>
    <mergeCell ref="A34:N34"/>
    <mergeCell ref="H40:L40"/>
    <mergeCell ref="C38:D38"/>
    <mergeCell ref="F5:F6"/>
    <mergeCell ref="A44:B44"/>
    <mergeCell ref="C78:D78"/>
    <mergeCell ref="H72:M72"/>
    <mergeCell ref="G91:H91"/>
    <mergeCell ref="G45:H46"/>
    <mergeCell ref="J44:N44"/>
    <mergeCell ref="J43:N43"/>
    <mergeCell ref="N5:N6"/>
    <mergeCell ref="G22:H22"/>
    <mergeCell ref="G23:H23"/>
    <mergeCell ref="N45:N46"/>
    <mergeCell ref="C44:G44"/>
    <mergeCell ref="H44:I44"/>
    <mergeCell ref="C45:D45"/>
    <mergeCell ref="E45:E46"/>
    <mergeCell ref="F45:F46"/>
    <mergeCell ref="E39:M39"/>
    <mergeCell ref="E5:E6"/>
    <mergeCell ref="G24:H24"/>
    <mergeCell ref="Y3:Z3"/>
    <mergeCell ref="J4:N4"/>
    <mergeCell ref="J3:N3"/>
    <mergeCell ref="H32:M32"/>
    <mergeCell ref="Y4:Z4"/>
    <mergeCell ref="G27:H27"/>
    <mergeCell ref="G28:H28"/>
    <mergeCell ref="G29:H29"/>
    <mergeCell ref="A83:B83"/>
    <mergeCell ref="G59:H59"/>
    <mergeCell ref="G70:H70"/>
    <mergeCell ref="A3:B3"/>
    <mergeCell ref="H3:I3"/>
    <mergeCell ref="H4:I4"/>
    <mergeCell ref="A4:B4"/>
    <mergeCell ref="C3:G3"/>
    <mergeCell ref="H43:I43"/>
    <mergeCell ref="C4:G4"/>
    <mergeCell ref="B5:B6"/>
    <mergeCell ref="A43:B43"/>
    <mergeCell ref="G30:H30"/>
    <mergeCell ref="G5:H6"/>
    <mergeCell ref="C43:G43"/>
    <mergeCell ref="C5:D5"/>
    <mergeCell ref="G25:H25"/>
    <mergeCell ref="I5:M6"/>
    <mergeCell ref="G31:H31"/>
    <mergeCell ref="G26:H26"/>
    <mergeCell ref="A45:A46"/>
    <mergeCell ref="E119:M119"/>
    <mergeCell ref="N85:N86"/>
    <mergeCell ref="J84:N84"/>
    <mergeCell ref="G69:H69"/>
    <mergeCell ref="C83:G83"/>
    <mergeCell ref="I45:M46"/>
    <mergeCell ref="G87:H87"/>
    <mergeCell ref="G88:H88"/>
    <mergeCell ref="G89:H89"/>
    <mergeCell ref="G90:H90"/>
    <mergeCell ref="G60:H60"/>
    <mergeCell ref="G61:H61"/>
    <mergeCell ref="G62:H62"/>
    <mergeCell ref="G63:H63"/>
    <mergeCell ref="G64:H64"/>
    <mergeCell ref="G65:H65"/>
    <mergeCell ref="G66:H66"/>
    <mergeCell ref="G67:H67"/>
    <mergeCell ref="B45:B46"/>
    <mergeCell ref="G108:H108"/>
    <mergeCell ref="G109:H109"/>
    <mergeCell ref="A1:N1"/>
    <mergeCell ref="A41:N41"/>
    <mergeCell ref="A81:N81"/>
    <mergeCell ref="A121:N121"/>
    <mergeCell ref="G7:H7"/>
    <mergeCell ref="G8:H8"/>
    <mergeCell ref="G9:H9"/>
    <mergeCell ref="G10:H10"/>
    <mergeCell ref="G11:H11"/>
    <mergeCell ref="G13:H13"/>
    <mergeCell ref="G12:H12"/>
    <mergeCell ref="G14:H14"/>
    <mergeCell ref="G15:H15"/>
    <mergeCell ref="G16:H16"/>
    <mergeCell ref="G17:H17"/>
    <mergeCell ref="G18:H18"/>
    <mergeCell ref="G47:H47"/>
    <mergeCell ref="A114:N114"/>
    <mergeCell ref="H120:L120"/>
    <mergeCell ref="G19:H19"/>
    <mergeCell ref="G20:H20"/>
    <mergeCell ref="G21:H21"/>
    <mergeCell ref="I7:M7"/>
    <mergeCell ref="I8:M8"/>
    <mergeCell ref="I9:M9"/>
    <mergeCell ref="I10:M10"/>
    <mergeCell ref="I11:M11"/>
    <mergeCell ref="I12:M12"/>
    <mergeCell ref="I13:M13"/>
    <mergeCell ref="I14:M14"/>
    <mergeCell ref="I15:M15"/>
    <mergeCell ref="I16:M16"/>
    <mergeCell ref="I17:M17"/>
    <mergeCell ref="I18:M18"/>
    <mergeCell ref="I19:M19"/>
    <mergeCell ref="I20:M20"/>
    <mergeCell ref="I21:M21"/>
    <mergeCell ref="I22:M22"/>
    <mergeCell ref="I23:M23"/>
    <mergeCell ref="I24:M24"/>
    <mergeCell ref="I25:M25"/>
    <mergeCell ref="I26:M26"/>
    <mergeCell ref="I27:M27"/>
    <mergeCell ref="I28:M28"/>
    <mergeCell ref="I29:M29"/>
    <mergeCell ref="I30:M30"/>
    <mergeCell ref="I31:M31"/>
    <mergeCell ref="I47:M47"/>
    <mergeCell ref="I48:M48"/>
    <mergeCell ref="I49:M49"/>
    <mergeCell ref="I50:M50"/>
    <mergeCell ref="I51:M51"/>
    <mergeCell ref="I52:M52"/>
    <mergeCell ref="I53:M53"/>
    <mergeCell ref="I54:M54"/>
    <mergeCell ref="I55:M55"/>
    <mergeCell ref="I56:M56"/>
    <mergeCell ref="I57:M57"/>
    <mergeCell ref="I58:M58"/>
    <mergeCell ref="I59:M59"/>
    <mergeCell ref="I60:M60"/>
    <mergeCell ref="I61:M61"/>
    <mergeCell ref="I62:M62"/>
    <mergeCell ref="I63:M63"/>
    <mergeCell ref="I64:M64"/>
    <mergeCell ref="I65:M65"/>
    <mergeCell ref="I66:M66"/>
    <mergeCell ref="I67:M67"/>
    <mergeCell ref="I68:M68"/>
    <mergeCell ref="I69:M69"/>
    <mergeCell ref="I70:M70"/>
    <mergeCell ref="I71:M71"/>
    <mergeCell ref="I87:M87"/>
    <mergeCell ref="I88:M88"/>
    <mergeCell ref="I89:M89"/>
    <mergeCell ref="I90:M90"/>
    <mergeCell ref="I91:M91"/>
    <mergeCell ref="I92:M92"/>
    <mergeCell ref="I93:M93"/>
    <mergeCell ref="I94:M94"/>
    <mergeCell ref="I95:M95"/>
    <mergeCell ref="I96:M96"/>
    <mergeCell ref="I97:M97"/>
    <mergeCell ref="I98:M98"/>
    <mergeCell ref="I99:M99"/>
    <mergeCell ref="I100:M100"/>
    <mergeCell ref="I101:M101"/>
    <mergeCell ref="I102:M102"/>
    <mergeCell ref="I103:M103"/>
    <mergeCell ref="I104:M104"/>
    <mergeCell ref="I105:M105"/>
    <mergeCell ref="I106:M106"/>
    <mergeCell ref="I107:M107"/>
    <mergeCell ref="I108:M108"/>
    <mergeCell ref="I109:M109"/>
    <mergeCell ref="I110:M110"/>
    <mergeCell ref="I111:M111"/>
    <mergeCell ref="I127:M127"/>
    <mergeCell ref="I128:M128"/>
    <mergeCell ref="I129:M129"/>
    <mergeCell ref="I130:M130"/>
    <mergeCell ref="I131:M131"/>
    <mergeCell ref="I132:M132"/>
    <mergeCell ref="I144:M144"/>
    <mergeCell ref="I145:M145"/>
    <mergeCell ref="I146:M146"/>
    <mergeCell ref="I147:M147"/>
    <mergeCell ref="I148:M148"/>
    <mergeCell ref="I149:M149"/>
    <mergeCell ref="I150:M150"/>
    <mergeCell ref="I151:M151"/>
    <mergeCell ref="I135:M135"/>
    <mergeCell ref="I136:M136"/>
    <mergeCell ref="I137:M137"/>
    <mergeCell ref="I138:M138"/>
    <mergeCell ref="I139:M139"/>
    <mergeCell ref="I140:M140"/>
    <mergeCell ref="I141:M141"/>
    <mergeCell ref="I142:M142"/>
    <mergeCell ref="I143:M143"/>
  </mergeCells>
  <phoneticPr fontId="1"/>
  <dataValidations xWindow="695" yWindow="789" count="11">
    <dataValidation imeMode="off" allowBlank="1" showInputMessage="1" showErrorMessage="1" sqref="B87:B111 B127:B151 B47:B71 B7:B31" xr:uid="{00000000-0002-0000-0100-000000000000}"/>
    <dataValidation imeMode="disabled" allowBlank="1" showInputMessage="1" showErrorMessage="1" sqref="J3:N4 J83:N84 C124:G124 J123:N124 J43:N44 C84:G84 C4:G4 C44:G44" xr:uid="{00000000-0002-0000-0100-000001000000}"/>
    <dataValidation imeMode="halfKatakana" allowBlank="1" showInputMessage="1" showErrorMessage="1" prompt="氏名のﾌﾘｶﾞﾅ(半角ｶﾀｶﾅ)を入力してください。_x000a_姓と名の間に半角スペースを入れてください｡" sqref="D7:D31 D127:D151 D87:D111 D47:D71" xr:uid="{00000000-0002-0000-0100-000005000000}"/>
    <dataValidation imeMode="hiragana" allowBlank="1" showInputMessage="1" showErrorMessage="1" prompt="姓と名の間に全角スペースを入れてください" sqref="C7:C31 C127:C151 C87:C111 C47:C71" xr:uid="{00000000-0002-0000-0100-000006000000}"/>
    <dataValidation imeMode="on" allowBlank="1" showInputMessage="1" showErrorMessage="1" sqref="C43:G43 C3:G3 C83:G83 C123:G123" xr:uid="{00000000-0002-0000-0100-000007000000}"/>
    <dataValidation type="list" allowBlank="1" showInputMessage="1" showErrorMessage="1" sqref="AG7:AG31 AG47:AG71 AG87:AG111 AG127:AG151" xr:uid="{00000000-0002-0000-0100-000009000000}">
      <formula1>prefec1</formula1>
    </dataValidation>
    <dataValidation type="list" imeMode="disabled" allowBlank="1" showInputMessage="1" showErrorMessage="1" prompt="学年を選択してください" sqref="E127:E151 E87:E111 E7:E31 E47:E71" xr:uid="{00000000-0002-0000-0100-00000A000000}">
      <formula1>gakunen1</formula1>
    </dataValidation>
    <dataValidation type="list" allowBlank="1" showInputMessage="1" showErrorMessage="1" prompt="性別を選択してください" sqref="F127:F151 F87:F111 F7:F31 F47:F71" xr:uid="{00000000-0002-0000-0100-00000B000000}">
      <formula1>gender1</formula1>
    </dataValidation>
    <dataValidation type="list" allowBlank="1" showInputMessage="1" showErrorMessage="1" prompt="リストから種目を選んでください。リストは左の「性別」欄に「男」か「女」を入力すると表示されます。" sqref="G127:H151 G87:H111 G7:H31 G47:H71" xr:uid="{00000000-0002-0000-0100-00000C000000}">
      <formula1>INDIRECT(F7)</formula1>
    </dataValidation>
    <dataValidation allowBlank="1" showDropDown="1" showInputMessage="1" showErrorMessage="1" promptTitle="トラック競技（7桁表示）" prompt="14分59秒00→0145900_x000a_　4分11秒22→0041122_x000a_　※手動計時は100分の1の位に0を足してください。" sqref="I7:M31 I47:M71 I87:M111 I127:M151" xr:uid="{1E166041-4840-4FCB-A004-99C4D85D8CF9}"/>
    <dataValidation type="list" allowBlank="1" showInputMessage="1" showErrorMessage="1" promptTitle="代表者役職" prompt="役職を選択してください。_x000a_該当しない場合は空欄で構いません。" sqref="G40" xr:uid="{7E8395EC-8ABD-416C-9308-4430ED5DBE5A}">
      <formula1>"校長,代表,監督,会長"</formula1>
    </dataValidation>
  </dataValidations>
  <pageMargins left="0.59055118110236227" right="0.59055118110236227" top="0.59055118110236227" bottom="0.59055118110236227" header="0.31496062992125984" footer="0.31496062992125984"/>
  <pageSetup paperSize="9" scale="93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view="pageBreakPreview" topLeftCell="A16" zoomScaleNormal="100" zoomScaleSheetLayoutView="100" workbookViewId="0">
      <selection activeCell="B24" sqref="B24:J25"/>
    </sheetView>
  </sheetViews>
  <sheetFormatPr baseColWidth="10" defaultColWidth="9" defaultRowHeight="14"/>
  <cols>
    <col min="1" max="1" width="9" style="57" bestFit="1" customWidth="1"/>
    <col min="2" max="2" width="10.1640625" style="57" customWidth="1"/>
    <col min="3" max="3" width="10.83203125" style="57" customWidth="1"/>
    <col min="4" max="4" width="5.33203125" style="57" customWidth="1"/>
    <col min="5" max="5" width="4.33203125" style="57" customWidth="1"/>
    <col min="6" max="6" width="3.6640625" style="57" customWidth="1"/>
    <col min="7" max="7" width="6.1640625" style="57" customWidth="1"/>
    <col min="8" max="8" width="9" style="57" bestFit="1" customWidth="1"/>
    <col min="9" max="9" width="6.1640625" style="57" customWidth="1"/>
    <col min="10" max="10" width="9.6640625" style="57" customWidth="1"/>
    <col min="11" max="11" width="4.83203125" style="57" customWidth="1"/>
    <col min="12" max="12" width="5.6640625" style="57" customWidth="1"/>
    <col min="13" max="14" width="9" style="57" bestFit="1" customWidth="1"/>
    <col min="15" max="16384" width="9" style="58"/>
  </cols>
  <sheetData>
    <row r="1" spans="1:12" ht="39" customHeight="1">
      <c r="A1" s="173" t="s">
        <v>723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5"/>
    </row>
    <row r="2" spans="1:12" ht="21" customHeight="1">
      <c r="A2" s="59"/>
      <c r="B2" s="60"/>
      <c r="C2" s="60"/>
      <c r="D2" s="60"/>
      <c r="E2" s="60"/>
      <c r="F2" s="60"/>
      <c r="G2" s="60"/>
      <c r="H2" s="60"/>
      <c r="I2" s="176">
        <f ca="1">TODAY()</f>
        <v>45528</v>
      </c>
      <c r="J2" s="176"/>
      <c r="K2" s="176"/>
      <c r="L2" s="177"/>
    </row>
    <row r="3" spans="1:12" ht="31.5" customHeight="1">
      <c r="A3" s="59"/>
      <c r="B3" s="61" t="s">
        <v>1044</v>
      </c>
      <c r="C3" s="60"/>
      <c r="D3" s="60"/>
      <c r="E3" s="60"/>
      <c r="F3" s="60"/>
      <c r="G3" s="60"/>
      <c r="H3" s="60"/>
      <c r="I3" s="60"/>
      <c r="J3" s="60"/>
      <c r="K3" s="60"/>
      <c r="L3" s="62"/>
    </row>
    <row r="4" spans="1:12" ht="24" customHeight="1">
      <c r="A4" s="59"/>
      <c r="B4" s="63" t="s">
        <v>724</v>
      </c>
      <c r="C4" s="95" t="s">
        <v>1023</v>
      </c>
      <c r="D4" s="178">
        <v>1000</v>
      </c>
      <c r="E4" s="178"/>
      <c r="F4" s="64" t="s">
        <v>725</v>
      </c>
      <c r="G4" s="64" t="s">
        <v>726</v>
      </c>
      <c r="H4" s="65"/>
      <c r="I4" s="64" t="s">
        <v>727</v>
      </c>
      <c r="J4" s="101">
        <f>IF(ISERR(D4*H4),"",D4*H4)</f>
        <v>0</v>
      </c>
      <c r="K4" s="66" t="s">
        <v>725</v>
      </c>
      <c r="L4" s="62"/>
    </row>
    <row r="5" spans="1:12" ht="24" customHeight="1">
      <c r="A5" s="59"/>
      <c r="B5" s="63"/>
      <c r="C5" s="63" t="s">
        <v>1024</v>
      </c>
      <c r="D5" s="179">
        <v>2000</v>
      </c>
      <c r="E5" s="179"/>
      <c r="F5" s="64" t="s">
        <v>725</v>
      </c>
      <c r="G5" s="64" t="s">
        <v>726</v>
      </c>
      <c r="H5" s="67"/>
      <c r="I5" s="64" t="s">
        <v>727</v>
      </c>
      <c r="J5" s="102">
        <f>IF(ISERR(D5*H5),"",D5*H5)</f>
        <v>0</v>
      </c>
      <c r="K5" s="66" t="s">
        <v>725</v>
      </c>
      <c r="L5" s="62"/>
    </row>
    <row r="6" spans="1:12" ht="24" customHeight="1">
      <c r="A6" s="59"/>
      <c r="B6" s="63"/>
      <c r="C6" s="63" t="s">
        <v>1025</v>
      </c>
      <c r="D6" s="179">
        <v>3000</v>
      </c>
      <c r="E6" s="179"/>
      <c r="F6" s="65" t="s">
        <v>1026</v>
      </c>
      <c r="G6" s="64" t="s">
        <v>1027</v>
      </c>
      <c r="H6" s="67"/>
      <c r="I6" s="66" t="s">
        <v>1028</v>
      </c>
      <c r="J6" s="102">
        <f>IF(ISERR(D6*H6),"",D6*H6)</f>
        <v>0</v>
      </c>
      <c r="K6" s="66" t="s">
        <v>1026</v>
      </c>
      <c r="L6" s="62"/>
    </row>
    <row r="7" spans="1:12" ht="23.25" customHeight="1" thickBot="1">
      <c r="A7" s="59"/>
      <c r="C7" s="61"/>
      <c r="D7" s="61"/>
      <c r="E7" s="61"/>
      <c r="F7" s="61"/>
      <c r="G7" s="61"/>
      <c r="H7" s="61"/>
      <c r="I7" s="68" t="s">
        <v>728</v>
      </c>
      <c r="J7" s="103" t="str">
        <f>IF(SUM(J4:J6)=0,"",SUM(J4:J6))</f>
        <v/>
      </c>
      <c r="K7" s="69" t="s">
        <v>725</v>
      </c>
      <c r="L7" s="62"/>
    </row>
    <row r="8" spans="1:12" ht="23.25" customHeight="1">
      <c r="A8" s="59"/>
      <c r="B8" s="61" t="s">
        <v>729</v>
      </c>
      <c r="C8" s="61"/>
      <c r="D8" s="61"/>
      <c r="E8" s="61"/>
      <c r="F8" s="61"/>
      <c r="G8" s="61"/>
      <c r="H8" s="61"/>
      <c r="I8" s="61"/>
      <c r="J8" s="61"/>
      <c r="K8" s="61"/>
      <c r="L8" s="62"/>
    </row>
    <row r="9" spans="1:12" ht="23.25" customHeight="1">
      <c r="A9" s="59"/>
      <c r="L9" s="62"/>
    </row>
    <row r="10" spans="1:12" ht="23" customHeight="1">
      <c r="A10" s="59"/>
      <c r="B10" s="63" t="s">
        <v>730</v>
      </c>
      <c r="C10" s="182" t="s">
        <v>1022</v>
      </c>
      <c r="D10" s="182"/>
      <c r="E10" s="180" t="str">
        <f>IF(ISBLANK(基礎データ!$C$2),"",基礎データ!$C$2)</f>
        <v/>
      </c>
      <c r="F10" s="180"/>
      <c r="G10" s="180"/>
      <c r="H10" s="180"/>
      <c r="I10" s="180"/>
      <c r="J10" s="180"/>
      <c r="K10" s="180"/>
      <c r="L10" s="62"/>
    </row>
    <row r="11" spans="1:12" ht="22.5" customHeight="1">
      <c r="A11" s="59"/>
      <c r="B11" s="61"/>
      <c r="C11" s="182" t="s">
        <v>789</v>
      </c>
      <c r="D11" s="182"/>
      <c r="E11" s="181" t="str">
        <f>IF(ISBLANK(基礎データ!$C$5),"",基礎データ!$C$5)</f>
        <v/>
      </c>
      <c r="F11" s="181"/>
      <c r="G11" s="181"/>
      <c r="H11" s="181"/>
      <c r="I11" s="181"/>
      <c r="J11" s="181"/>
      <c r="K11" s="181"/>
      <c r="L11" s="62"/>
    </row>
    <row r="12" spans="1:12" ht="20.25" customHeight="1">
      <c r="A12" s="59"/>
      <c r="B12" s="61"/>
      <c r="E12" s="61"/>
      <c r="F12" s="61"/>
      <c r="G12" s="61"/>
      <c r="H12" s="61"/>
      <c r="I12" s="61"/>
      <c r="J12" s="61"/>
      <c r="K12" s="61"/>
      <c r="L12" s="62"/>
    </row>
    <row r="13" spans="1:12" ht="15" customHeight="1">
      <c r="A13" s="59"/>
      <c r="B13" s="60"/>
      <c r="C13" s="70" t="s">
        <v>732</v>
      </c>
      <c r="D13" s="61" t="s">
        <v>1042</v>
      </c>
      <c r="E13" s="60"/>
      <c r="F13" s="60"/>
      <c r="G13" s="60"/>
      <c r="H13" s="71"/>
      <c r="I13" s="60"/>
      <c r="J13" s="60"/>
      <c r="K13" s="60"/>
      <c r="L13" s="62"/>
    </row>
    <row r="14" spans="1:12" ht="20.25" customHeight="1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4"/>
    </row>
    <row r="15" spans="1:12" ht="44.25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 ht="44.25" customHeight="1"/>
    <row r="17" spans="1:12" ht="39" customHeight="1">
      <c r="A17" s="173" t="s">
        <v>733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5"/>
    </row>
    <row r="18" spans="1:12" ht="21" customHeight="1">
      <c r="A18" s="76"/>
      <c r="B18" s="61"/>
      <c r="C18" s="61"/>
      <c r="D18" s="61"/>
      <c r="E18" s="61"/>
      <c r="F18" s="61"/>
      <c r="G18" s="61"/>
      <c r="H18" s="61"/>
      <c r="I18" s="176">
        <f ca="1">I2</f>
        <v>45528</v>
      </c>
      <c r="J18" s="176"/>
      <c r="K18" s="176"/>
      <c r="L18" s="177"/>
    </row>
    <row r="19" spans="1:12" ht="31.5" customHeight="1">
      <c r="A19" s="76"/>
      <c r="B19" s="180" t="s">
        <v>731</v>
      </c>
      <c r="C19" s="180"/>
      <c r="D19" s="188" t="str">
        <f>IF(ISBLANK(基礎データ!$C$2),"",基礎データ!$C$2)</f>
        <v/>
      </c>
      <c r="E19" s="188"/>
      <c r="F19" s="188"/>
      <c r="G19" s="188"/>
      <c r="H19" s="188"/>
      <c r="I19" s="188"/>
      <c r="J19" s="63" t="s">
        <v>734</v>
      </c>
      <c r="K19" s="61"/>
      <c r="L19" s="77"/>
    </row>
    <row r="20" spans="1:12" ht="35.25" customHeight="1">
      <c r="A20" s="76"/>
      <c r="B20" s="180" t="s">
        <v>735</v>
      </c>
      <c r="C20" s="180"/>
      <c r="D20" s="189" t="str">
        <f>IF(ISBLANK(基礎データ!$C$5),"",基礎データ!$C$5)</f>
        <v/>
      </c>
      <c r="E20" s="189"/>
      <c r="F20" s="189"/>
      <c r="G20" s="189"/>
      <c r="H20" s="189"/>
      <c r="I20" s="189"/>
      <c r="J20" s="65" t="s">
        <v>734</v>
      </c>
      <c r="K20" s="70"/>
      <c r="L20" s="77"/>
    </row>
    <row r="21" spans="1:12" ht="24" customHeight="1">
      <c r="A21" s="76"/>
      <c r="B21" s="61"/>
      <c r="C21" s="61"/>
      <c r="D21" s="183"/>
      <c r="E21" s="183"/>
      <c r="F21" s="78"/>
      <c r="G21" s="78"/>
      <c r="H21" s="79"/>
      <c r="I21" s="78"/>
      <c r="J21" s="79"/>
      <c r="K21" s="70"/>
      <c r="L21" s="77"/>
    </row>
    <row r="22" spans="1:12" ht="24" customHeight="1">
      <c r="A22" s="76"/>
      <c r="B22" s="61"/>
      <c r="C22" s="61"/>
      <c r="D22" s="185" t="s">
        <v>736</v>
      </c>
      <c r="E22" s="185"/>
      <c r="F22" s="184" t="str">
        <f>$J$7</f>
        <v/>
      </c>
      <c r="G22" s="184"/>
      <c r="H22" s="184"/>
      <c r="I22" s="80" t="s">
        <v>737</v>
      </c>
      <c r="J22" s="79"/>
      <c r="K22" s="70"/>
      <c r="L22" s="77"/>
    </row>
    <row r="23" spans="1:12" ht="23.25" customHeight="1">
      <c r="A23" s="76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77"/>
    </row>
    <row r="24" spans="1:12" ht="23.25" customHeight="1">
      <c r="A24" s="76"/>
      <c r="B24" s="190" t="s">
        <v>1043</v>
      </c>
      <c r="C24" s="190"/>
      <c r="D24" s="190"/>
      <c r="E24" s="190"/>
      <c r="F24" s="190"/>
      <c r="G24" s="190"/>
      <c r="H24" s="190"/>
      <c r="I24" s="190"/>
      <c r="J24" s="190"/>
      <c r="K24" s="60"/>
      <c r="L24" s="77"/>
    </row>
    <row r="25" spans="1:12" ht="23.25" customHeight="1">
      <c r="A25" s="76"/>
      <c r="B25" s="190"/>
      <c r="C25" s="190"/>
      <c r="D25" s="190"/>
      <c r="E25" s="190"/>
      <c r="F25" s="190"/>
      <c r="G25" s="190"/>
      <c r="H25" s="190"/>
      <c r="I25" s="190"/>
      <c r="J25" s="190"/>
      <c r="K25" s="81"/>
      <c r="L25" s="77"/>
    </row>
    <row r="26" spans="1:12" ht="23.25" customHeight="1">
      <c r="A26" s="76"/>
      <c r="B26" s="61"/>
      <c r="C26" s="61"/>
      <c r="D26" s="61"/>
      <c r="E26" s="186"/>
      <c r="F26" s="186"/>
      <c r="G26" s="186"/>
      <c r="H26" s="186"/>
      <c r="I26" s="186"/>
      <c r="J26" s="186"/>
      <c r="K26" s="186"/>
      <c r="L26" s="77"/>
    </row>
    <row r="27" spans="1:12" ht="23.25" customHeight="1">
      <c r="A27" s="76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77"/>
    </row>
    <row r="28" spans="1:12" ht="20.25" customHeight="1">
      <c r="A28" s="76"/>
      <c r="B28" s="61"/>
      <c r="C28" s="187" t="s">
        <v>1045</v>
      </c>
      <c r="D28" s="187"/>
      <c r="E28" s="187"/>
      <c r="F28" s="187"/>
      <c r="G28" s="187"/>
      <c r="H28" s="187"/>
      <c r="I28" s="187"/>
      <c r="J28" s="187"/>
      <c r="K28" s="81" t="s">
        <v>738</v>
      </c>
      <c r="L28" s="77"/>
    </row>
    <row r="29" spans="1:12" ht="24.75" customHeight="1">
      <c r="A29" s="76"/>
      <c r="B29" s="61"/>
      <c r="C29" s="61"/>
      <c r="D29" s="61"/>
      <c r="E29" s="61"/>
      <c r="F29" s="61"/>
      <c r="G29" s="61"/>
      <c r="H29" s="63"/>
      <c r="I29" s="61"/>
      <c r="J29" s="61"/>
      <c r="K29" s="61"/>
      <c r="L29" s="77"/>
    </row>
    <row r="30" spans="1:12" ht="20.25" customHeight="1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4"/>
    </row>
  </sheetData>
  <mergeCells count="21">
    <mergeCell ref="E26:K26"/>
    <mergeCell ref="C28:J28"/>
    <mergeCell ref="A17:L17"/>
    <mergeCell ref="I18:L18"/>
    <mergeCell ref="B19:C19"/>
    <mergeCell ref="D19:I19"/>
    <mergeCell ref="B20:C20"/>
    <mergeCell ref="D20:I20"/>
    <mergeCell ref="B24:J25"/>
    <mergeCell ref="E11:K11"/>
    <mergeCell ref="C10:D10"/>
    <mergeCell ref="C11:D11"/>
    <mergeCell ref="D21:E21"/>
    <mergeCell ref="F22:H22"/>
    <mergeCell ref="D22:E22"/>
    <mergeCell ref="A1:L1"/>
    <mergeCell ref="I2:L2"/>
    <mergeCell ref="D4:E4"/>
    <mergeCell ref="D5:E5"/>
    <mergeCell ref="E10:K10"/>
    <mergeCell ref="D6:E6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"/>
  <sheetViews>
    <sheetView workbookViewId="0"/>
  </sheetViews>
  <sheetFormatPr baseColWidth="10" defaultColWidth="8.83203125" defaultRowHeight="14"/>
  <sheetData/>
  <sheetProtection algorithmName="SHA-512" hashValue="UORMy0sUQ2JZH8nxiTeq6duZY75HrgS7nCJWdxcXbqUdFw9fHbrDuZRcWnr+kMvfulqvzZAZnGfJt8p23LdS4g==" saltValue="5+i+G0H2a3BnStOd/G/H/Q==" spinCount="100000" sheet="1" objects="1" scenarios="1"/>
  <phoneticPr fontId="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F32"/>
  <sheetViews>
    <sheetView workbookViewId="0">
      <selection activeCell="B9" sqref="B9"/>
    </sheetView>
  </sheetViews>
  <sheetFormatPr baseColWidth="10" defaultColWidth="9" defaultRowHeight="14"/>
  <cols>
    <col min="1" max="1" width="28.83203125" style="1" bestFit="1" customWidth="1"/>
    <col min="2" max="2" width="9" style="1" bestFit="1" customWidth="1"/>
    <col min="3" max="3" width="14.33203125" style="2" customWidth="1"/>
    <col min="4" max="5" width="14" style="2" customWidth="1"/>
    <col min="6" max="6" width="16.33203125" style="1" bestFit="1" customWidth="1"/>
    <col min="7" max="16384" width="9" style="1"/>
  </cols>
  <sheetData>
    <row r="1" spans="1:6">
      <c r="A1" s="1" t="s">
        <v>5</v>
      </c>
      <c r="B1" s="1" t="s">
        <v>517</v>
      </c>
      <c r="C1" s="1" t="s">
        <v>498</v>
      </c>
      <c r="D1" s="2" t="s">
        <v>496</v>
      </c>
      <c r="F1" s="3" t="s">
        <v>500</v>
      </c>
    </row>
    <row r="2" spans="1:6">
      <c r="A2" s="1" t="s">
        <v>1004</v>
      </c>
      <c r="B2" s="1">
        <v>1</v>
      </c>
      <c r="C2" s="2" t="s">
        <v>877</v>
      </c>
      <c r="D2" s="2" t="s">
        <v>878</v>
      </c>
      <c r="F2" s="3" t="s">
        <v>501</v>
      </c>
    </row>
    <row r="3" spans="1:6">
      <c r="A3" s="1" t="s">
        <v>882</v>
      </c>
      <c r="B3" s="1">
        <v>2</v>
      </c>
      <c r="C3" s="2" t="s">
        <v>518</v>
      </c>
      <c r="D3" s="2" t="s">
        <v>883</v>
      </c>
      <c r="F3" s="3" t="s">
        <v>502</v>
      </c>
    </row>
    <row r="4" spans="1:6">
      <c r="A4" s="1" t="s">
        <v>879</v>
      </c>
      <c r="B4" s="1">
        <v>3</v>
      </c>
      <c r="C4" s="2" t="s">
        <v>865</v>
      </c>
      <c r="D4" s="2" t="s">
        <v>876</v>
      </c>
      <c r="F4" s="3" t="s">
        <v>503</v>
      </c>
    </row>
    <row r="5" spans="1:6">
      <c r="A5" s="1" t="s">
        <v>1019</v>
      </c>
      <c r="B5" s="1">
        <v>4</v>
      </c>
      <c r="C5" s="2" t="s">
        <v>880</v>
      </c>
      <c r="D5" s="2" t="s">
        <v>1020</v>
      </c>
      <c r="F5" s="3" t="s">
        <v>504</v>
      </c>
    </row>
    <row r="6" spans="1:6">
      <c r="A6" s="1" t="s">
        <v>884</v>
      </c>
      <c r="B6" s="1">
        <v>5</v>
      </c>
      <c r="C6" s="2" t="s">
        <v>866</v>
      </c>
      <c r="D6" s="2" t="s">
        <v>883</v>
      </c>
      <c r="F6" s="3" t="s">
        <v>505</v>
      </c>
    </row>
    <row r="7" spans="1:6">
      <c r="A7" s="1" t="s">
        <v>881</v>
      </c>
      <c r="B7" s="1">
        <v>6</v>
      </c>
      <c r="C7" s="2" t="s">
        <v>867</v>
      </c>
      <c r="D7" s="2" t="s">
        <v>876</v>
      </c>
      <c r="F7" s="3" t="s">
        <v>506</v>
      </c>
    </row>
    <row r="8" spans="1:6">
      <c r="F8" s="3" t="s">
        <v>507</v>
      </c>
    </row>
    <row r="9" spans="1:6">
      <c r="F9" s="3" t="s">
        <v>508</v>
      </c>
    </row>
    <row r="20" spans="5:5">
      <c r="E20" s="1"/>
    </row>
    <row r="21" spans="5:5">
      <c r="E21" s="1"/>
    </row>
    <row r="22" spans="5:5">
      <c r="E22" s="1"/>
    </row>
    <row r="23" spans="5:5">
      <c r="E23" s="1"/>
    </row>
    <row r="24" spans="5:5">
      <c r="E24" s="1"/>
    </row>
    <row r="25" spans="5:5">
      <c r="E25" s="1"/>
    </row>
    <row r="26" spans="5:5">
      <c r="E26" s="1"/>
    </row>
    <row r="27" spans="5:5">
      <c r="E27" s="1"/>
    </row>
    <row r="28" spans="5:5">
      <c r="E28" s="1"/>
    </row>
    <row r="29" spans="5:5">
      <c r="E29" s="1"/>
    </row>
    <row r="30" spans="5:5">
      <c r="E30" s="1"/>
    </row>
    <row r="31" spans="5:5">
      <c r="E31" s="1"/>
    </row>
    <row r="32" spans="5:5">
      <c r="E32" s="1"/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S149"/>
  <sheetViews>
    <sheetView topLeftCell="E1" workbookViewId="0">
      <selection activeCell="S3" sqref="S3"/>
    </sheetView>
  </sheetViews>
  <sheetFormatPr baseColWidth="10" defaultColWidth="9" defaultRowHeight="14"/>
  <cols>
    <col min="1" max="1" width="5.6640625" style="6" customWidth="1"/>
    <col min="2" max="2" width="11" style="6" customWidth="1"/>
    <col min="3" max="3" width="15" style="6" bestFit="1" customWidth="1"/>
    <col min="4" max="4" width="5.33203125" style="6" customWidth="1"/>
    <col min="5" max="5" width="19.33203125" style="6" customWidth="1"/>
    <col min="6" max="6" width="14" style="6" customWidth="1"/>
    <col min="7" max="7" width="5.1640625" style="6" customWidth="1"/>
    <col min="8" max="8" width="9" style="6"/>
    <col min="9" max="9" width="5.1640625" style="6" customWidth="1"/>
    <col min="10" max="10" width="6.6640625" style="6" customWidth="1"/>
    <col min="11" max="12" width="9" style="6"/>
    <col min="13" max="13" width="1.83203125" style="6" customWidth="1"/>
    <col min="14" max="14" width="10.33203125" style="6" bestFit="1" customWidth="1"/>
    <col min="15" max="16" width="9" style="6"/>
    <col min="17" max="17" width="10.33203125" style="6" bestFit="1" customWidth="1"/>
    <col min="18" max="16384" width="9" style="6"/>
  </cols>
  <sheetData>
    <row r="1" spans="1:19">
      <c r="B1" s="10" t="s">
        <v>18</v>
      </c>
      <c r="C1" s="10" t="s">
        <v>20</v>
      </c>
      <c r="D1" s="10" t="s">
        <v>478</v>
      </c>
      <c r="E1" s="10" t="s">
        <v>26</v>
      </c>
      <c r="F1" s="10" t="s">
        <v>479</v>
      </c>
      <c r="G1" s="10" t="s">
        <v>25</v>
      </c>
      <c r="H1" s="10" t="s">
        <v>474</v>
      </c>
      <c r="I1" s="10" t="s">
        <v>739</v>
      </c>
      <c r="J1" s="10" t="s">
        <v>476</v>
      </c>
      <c r="N1" s="51" t="s">
        <v>7</v>
      </c>
      <c r="O1" s="51" t="s">
        <v>838</v>
      </c>
      <c r="P1" s="51" t="s">
        <v>839</v>
      </c>
      <c r="Q1" s="52" t="s">
        <v>8</v>
      </c>
      <c r="R1" s="52" t="s">
        <v>840</v>
      </c>
      <c r="S1" s="52" t="s">
        <v>841</v>
      </c>
    </row>
    <row r="2" spans="1:19">
      <c r="A2" s="6">
        <v>1</v>
      </c>
      <c r="B2" s="6" t="str">
        <f>'申込書（個人種目）'!R7</f>
        <v/>
      </c>
      <c r="C2" s="6" t="str">
        <f>'申込書（個人種目）'!X7</f>
        <v xml:space="preserve"> </v>
      </c>
      <c r="D2" s="6" t="str">
        <f>'申込書（個人種目）'!Y7</f>
        <v/>
      </c>
      <c r="E2" s="6" t="str">
        <f>'申込書（個人種目）'!Z7</f>
        <v/>
      </c>
      <c r="F2" s="6" t="str">
        <f>'申込書（個人種目）'!AA7</f>
        <v/>
      </c>
      <c r="G2" s="6" t="str">
        <f>'申込書（個人種目）'!AB7</f>
        <v/>
      </c>
      <c r="H2" s="6" t="str">
        <f>'申込書（個人種目）'!AC7</f>
        <v/>
      </c>
      <c r="I2" s="6" t="str">
        <f>'申込書（個人種目）'!AD7</f>
        <v/>
      </c>
      <c r="J2" s="6" t="str">
        <f>IF(ISBLANK('申込書（個人種目）'!AE7),"",'申込書（個人種目）'!AE7)</f>
        <v/>
      </c>
      <c r="N2" s="51" t="str">
        <f>IF(B2="","",IF(B2&lt;200000000,B2,""))</f>
        <v/>
      </c>
      <c r="O2" s="51" t="str">
        <f>IF(N2="","",1/COUNTIF($N$2:$N$149,N2))</f>
        <v/>
      </c>
      <c r="P2" s="53">
        <f>SUM(O2:O101)</f>
        <v>0</v>
      </c>
      <c r="Q2" s="52" t="str">
        <f>IF(B2="","",IF(B2&gt;200000000,B2,""))</f>
        <v/>
      </c>
      <c r="R2" s="52" t="str">
        <f>IF(Q2="","",1/COUNTIF($Q$2:$Q$149,Q2))</f>
        <v/>
      </c>
      <c r="S2" s="54">
        <f>SUM(R2:R101)</f>
        <v>0</v>
      </c>
    </row>
    <row r="3" spans="1:19">
      <c r="A3" s="6">
        <v>2</v>
      </c>
      <c r="B3" s="6" t="str">
        <f>'申込書（個人種目）'!R8</f>
        <v/>
      </c>
      <c r="C3" s="6" t="str">
        <f>'申込書（個人種目）'!X8</f>
        <v xml:space="preserve"> </v>
      </c>
      <c r="D3" s="6" t="str">
        <f>'申込書（個人種目）'!Y8</f>
        <v/>
      </c>
      <c r="E3" s="6" t="str">
        <f>'申込書（個人種目）'!Z8</f>
        <v/>
      </c>
      <c r="F3" s="6" t="str">
        <f>'申込書（個人種目）'!AA8</f>
        <v/>
      </c>
      <c r="G3" s="6" t="str">
        <f>'申込書（個人種目）'!AB8</f>
        <v/>
      </c>
      <c r="H3" s="6" t="str">
        <f>'申込書（個人種目）'!AC8</f>
        <v/>
      </c>
      <c r="I3" s="6" t="str">
        <f>'申込書（個人種目）'!AD8</f>
        <v/>
      </c>
      <c r="J3" s="6" t="str">
        <f>IF(ISBLANK('申込書（個人種目）'!AE8),"",'申込書（個人種目）'!AE8)</f>
        <v/>
      </c>
      <c r="N3" s="51" t="str">
        <f t="shared" ref="N3:N66" si="0">IF(B3="","",IF(B3&lt;200000000,B3,""))</f>
        <v/>
      </c>
      <c r="O3" s="51" t="str">
        <f t="shared" ref="O3:O66" si="1">IF(N3="","",1/COUNTIF($N$2:$N$149,N3))</f>
        <v/>
      </c>
      <c r="P3" s="51"/>
      <c r="Q3" s="52" t="str">
        <f t="shared" ref="Q3:Q66" si="2">IF(B3="","",IF(B3&gt;200000000,B3,""))</f>
        <v/>
      </c>
      <c r="R3" s="52" t="str">
        <f t="shared" ref="R3:R66" si="3">IF(Q3="","",1/COUNTIF($Q$2:$Q$149,Q3))</f>
        <v/>
      </c>
      <c r="S3" s="52"/>
    </row>
    <row r="4" spans="1:19">
      <c r="A4" s="6">
        <v>3</v>
      </c>
      <c r="B4" s="6" t="str">
        <f>'申込書（個人種目）'!R9</f>
        <v/>
      </c>
      <c r="C4" s="6" t="str">
        <f>'申込書（個人種目）'!X9</f>
        <v xml:space="preserve"> </v>
      </c>
      <c r="D4" s="6" t="str">
        <f>'申込書（個人種目）'!Y9</f>
        <v/>
      </c>
      <c r="E4" s="6" t="str">
        <f>'申込書（個人種目）'!Z9</f>
        <v/>
      </c>
      <c r="F4" s="6" t="str">
        <f>'申込書（個人種目）'!AA9</f>
        <v/>
      </c>
      <c r="G4" s="6" t="str">
        <f>'申込書（個人種目）'!AB9</f>
        <v/>
      </c>
      <c r="H4" s="6" t="str">
        <f>'申込書（個人種目）'!AC9</f>
        <v/>
      </c>
      <c r="I4" s="6" t="str">
        <f>'申込書（個人種目）'!AD9</f>
        <v/>
      </c>
      <c r="J4" s="6" t="str">
        <f>IF(ISBLANK('申込書（個人種目）'!AE9),"",'申込書（個人種目）'!AE9)</f>
        <v/>
      </c>
      <c r="N4" s="51" t="str">
        <f t="shared" si="0"/>
        <v/>
      </c>
      <c r="O4" s="51" t="str">
        <f t="shared" si="1"/>
        <v/>
      </c>
      <c r="P4" s="51"/>
      <c r="Q4" s="52" t="str">
        <f t="shared" si="2"/>
        <v/>
      </c>
      <c r="R4" s="52" t="str">
        <f t="shared" si="3"/>
        <v/>
      </c>
      <c r="S4" s="52"/>
    </row>
    <row r="5" spans="1:19">
      <c r="A5" s="6">
        <v>4</v>
      </c>
      <c r="B5" s="6" t="str">
        <f>'申込書（個人種目）'!R10</f>
        <v/>
      </c>
      <c r="C5" s="6" t="str">
        <f>'申込書（個人種目）'!X10</f>
        <v xml:space="preserve"> </v>
      </c>
      <c r="D5" s="6" t="str">
        <f>'申込書（個人種目）'!Y10</f>
        <v/>
      </c>
      <c r="E5" s="6" t="str">
        <f>'申込書（個人種目）'!Z10</f>
        <v/>
      </c>
      <c r="F5" s="6" t="str">
        <f>'申込書（個人種目）'!AA10</f>
        <v/>
      </c>
      <c r="G5" s="6" t="str">
        <f>'申込書（個人種目）'!AB10</f>
        <v/>
      </c>
      <c r="H5" s="6" t="str">
        <f>'申込書（個人種目）'!AC10</f>
        <v/>
      </c>
      <c r="I5" s="6" t="str">
        <f>'申込書（個人種目）'!AD10</f>
        <v/>
      </c>
      <c r="J5" s="6" t="str">
        <f>IF(ISBLANK('申込書（個人種目）'!AE10),"",'申込書（個人種目）'!AE10)</f>
        <v/>
      </c>
      <c r="N5" s="51" t="str">
        <f t="shared" si="0"/>
        <v/>
      </c>
      <c r="O5" s="51" t="str">
        <f t="shared" si="1"/>
        <v/>
      </c>
      <c r="P5" s="51"/>
      <c r="Q5" s="52" t="str">
        <f t="shared" si="2"/>
        <v/>
      </c>
      <c r="R5" s="52" t="str">
        <f t="shared" si="3"/>
        <v/>
      </c>
      <c r="S5" s="52"/>
    </row>
    <row r="6" spans="1:19">
      <c r="A6" s="6">
        <v>5</v>
      </c>
      <c r="B6" s="6" t="str">
        <f>'申込書（個人種目）'!R11</f>
        <v/>
      </c>
      <c r="C6" s="6" t="str">
        <f>'申込書（個人種目）'!X11</f>
        <v xml:space="preserve"> </v>
      </c>
      <c r="D6" s="6" t="str">
        <f>'申込書（個人種目）'!Y11</f>
        <v/>
      </c>
      <c r="E6" s="6" t="str">
        <f>'申込書（個人種目）'!Z11</f>
        <v/>
      </c>
      <c r="F6" s="6" t="str">
        <f>'申込書（個人種目）'!AA11</f>
        <v/>
      </c>
      <c r="G6" s="6" t="str">
        <f>'申込書（個人種目）'!AB11</f>
        <v/>
      </c>
      <c r="H6" s="6" t="str">
        <f>'申込書（個人種目）'!AC11</f>
        <v/>
      </c>
      <c r="I6" s="6" t="str">
        <f>'申込書（個人種目）'!AD11</f>
        <v/>
      </c>
      <c r="J6" s="6" t="str">
        <f>IF(ISBLANK('申込書（個人種目）'!AE11),"",'申込書（個人種目）'!AE11)</f>
        <v/>
      </c>
      <c r="N6" s="51" t="str">
        <f t="shared" si="0"/>
        <v/>
      </c>
      <c r="O6" s="51" t="str">
        <f t="shared" si="1"/>
        <v/>
      </c>
      <c r="P6" s="51"/>
      <c r="Q6" s="52" t="str">
        <f t="shared" si="2"/>
        <v/>
      </c>
      <c r="R6" s="52" t="str">
        <f t="shared" si="3"/>
        <v/>
      </c>
      <c r="S6" s="52"/>
    </row>
    <row r="7" spans="1:19">
      <c r="A7" s="6">
        <v>6</v>
      </c>
      <c r="B7" s="6" t="str">
        <f>'申込書（個人種目）'!R12</f>
        <v/>
      </c>
      <c r="C7" s="6" t="str">
        <f>'申込書（個人種目）'!X12</f>
        <v xml:space="preserve"> </v>
      </c>
      <c r="D7" s="6" t="str">
        <f>'申込書（個人種目）'!Y12</f>
        <v/>
      </c>
      <c r="E7" s="6" t="str">
        <f>'申込書（個人種目）'!Z12</f>
        <v/>
      </c>
      <c r="F7" s="6" t="str">
        <f>'申込書（個人種目）'!AA12</f>
        <v/>
      </c>
      <c r="G7" s="6" t="str">
        <f>'申込書（個人種目）'!AB12</f>
        <v/>
      </c>
      <c r="H7" s="6" t="str">
        <f>'申込書（個人種目）'!AC12</f>
        <v/>
      </c>
      <c r="I7" s="6" t="str">
        <f>'申込書（個人種目）'!AD12</f>
        <v/>
      </c>
      <c r="J7" s="6" t="str">
        <f>IF(ISBLANK('申込書（個人種目）'!AE12),"",'申込書（個人種目）'!AE12)</f>
        <v/>
      </c>
      <c r="N7" s="51" t="str">
        <f t="shared" si="0"/>
        <v/>
      </c>
      <c r="O7" s="51" t="str">
        <f t="shared" si="1"/>
        <v/>
      </c>
      <c r="P7" s="51"/>
      <c r="Q7" s="52" t="str">
        <f t="shared" si="2"/>
        <v/>
      </c>
      <c r="R7" s="52" t="str">
        <f t="shared" si="3"/>
        <v/>
      </c>
      <c r="S7" s="52"/>
    </row>
    <row r="8" spans="1:19">
      <c r="A8" s="6">
        <v>7</v>
      </c>
      <c r="B8" s="6" t="str">
        <f>'申込書（個人種目）'!R13</f>
        <v/>
      </c>
      <c r="C8" s="6" t="str">
        <f>'申込書（個人種目）'!X13</f>
        <v xml:space="preserve"> </v>
      </c>
      <c r="D8" s="6" t="str">
        <f>'申込書（個人種目）'!Y13</f>
        <v/>
      </c>
      <c r="E8" s="6" t="str">
        <f>'申込書（個人種目）'!Z13</f>
        <v/>
      </c>
      <c r="F8" s="6" t="str">
        <f>'申込書（個人種目）'!AA13</f>
        <v/>
      </c>
      <c r="G8" s="6" t="str">
        <f>'申込書（個人種目）'!AB13</f>
        <v/>
      </c>
      <c r="H8" s="6" t="str">
        <f>'申込書（個人種目）'!AC13</f>
        <v/>
      </c>
      <c r="I8" s="6" t="str">
        <f>'申込書（個人種目）'!AD13</f>
        <v/>
      </c>
      <c r="J8" s="6" t="str">
        <f>IF(ISBLANK('申込書（個人種目）'!AE13),"",'申込書（個人種目）'!AE13)</f>
        <v/>
      </c>
      <c r="N8" s="51" t="str">
        <f t="shared" si="0"/>
        <v/>
      </c>
      <c r="O8" s="51" t="str">
        <f t="shared" si="1"/>
        <v/>
      </c>
      <c r="P8" s="51"/>
      <c r="Q8" s="52" t="str">
        <f t="shared" si="2"/>
        <v/>
      </c>
      <c r="R8" s="52" t="str">
        <f t="shared" si="3"/>
        <v/>
      </c>
      <c r="S8" s="52"/>
    </row>
    <row r="9" spans="1:19">
      <c r="A9" s="6">
        <v>8</v>
      </c>
      <c r="B9" s="6" t="str">
        <f>'申込書（個人種目）'!R14</f>
        <v/>
      </c>
      <c r="C9" s="6" t="str">
        <f>'申込書（個人種目）'!X14</f>
        <v xml:space="preserve"> </v>
      </c>
      <c r="D9" s="6" t="str">
        <f>'申込書（個人種目）'!Y14</f>
        <v/>
      </c>
      <c r="E9" s="6" t="str">
        <f>'申込書（個人種目）'!Z14</f>
        <v/>
      </c>
      <c r="F9" s="6" t="str">
        <f>'申込書（個人種目）'!AA14</f>
        <v/>
      </c>
      <c r="G9" s="6" t="str">
        <f>'申込書（個人種目）'!AB14</f>
        <v/>
      </c>
      <c r="H9" s="6" t="str">
        <f>'申込書（個人種目）'!AC14</f>
        <v/>
      </c>
      <c r="I9" s="6" t="str">
        <f>'申込書（個人種目）'!AD14</f>
        <v/>
      </c>
      <c r="J9" s="6" t="str">
        <f>IF(ISBLANK('申込書（個人種目）'!AE14),"",'申込書（個人種目）'!AE14)</f>
        <v/>
      </c>
      <c r="N9" s="51" t="str">
        <f t="shared" si="0"/>
        <v/>
      </c>
      <c r="O9" s="51" t="str">
        <f t="shared" si="1"/>
        <v/>
      </c>
      <c r="P9" s="51"/>
      <c r="Q9" s="52" t="str">
        <f t="shared" si="2"/>
        <v/>
      </c>
      <c r="R9" s="52" t="str">
        <f t="shared" si="3"/>
        <v/>
      </c>
      <c r="S9" s="52"/>
    </row>
    <row r="10" spans="1:19">
      <c r="A10" s="6">
        <v>9</v>
      </c>
      <c r="B10" s="6" t="str">
        <f>'申込書（個人種目）'!R15</f>
        <v/>
      </c>
      <c r="C10" s="6" t="str">
        <f>'申込書（個人種目）'!X15</f>
        <v xml:space="preserve"> </v>
      </c>
      <c r="D10" s="6" t="str">
        <f>'申込書（個人種目）'!Y15</f>
        <v/>
      </c>
      <c r="E10" s="6" t="str">
        <f>'申込書（個人種目）'!Z15</f>
        <v/>
      </c>
      <c r="F10" s="6" t="str">
        <f>'申込書（個人種目）'!AA15</f>
        <v/>
      </c>
      <c r="G10" s="6" t="str">
        <f>'申込書（個人種目）'!AB15</f>
        <v/>
      </c>
      <c r="H10" s="6" t="str">
        <f>'申込書（個人種目）'!AC15</f>
        <v/>
      </c>
      <c r="I10" s="6" t="str">
        <f>'申込書（個人種目）'!AD15</f>
        <v/>
      </c>
      <c r="J10" s="6" t="str">
        <f>IF(ISBLANK('申込書（個人種目）'!AE15),"",'申込書（個人種目）'!AE15)</f>
        <v/>
      </c>
      <c r="N10" s="51" t="str">
        <f t="shared" si="0"/>
        <v/>
      </c>
      <c r="O10" s="51" t="str">
        <f t="shared" si="1"/>
        <v/>
      </c>
      <c r="P10" s="51"/>
      <c r="Q10" s="52" t="str">
        <f t="shared" si="2"/>
        <v/>
      </c>
      <c r="R10" s="52" t="str">
        <f t="shared" si="3"/>
        <v/>
      </c>
      <c r="S10" s="52"/>
    </row>
    <row r="11" spans="1:19">
      <c r="A11" s="6">
        <v>10</v>
      </c>
      <c r="B11" s="6" t="str">
        <f>'申込書（個人種目）'!R16</f>
        <v/>
      </c>
      <c r="C11" s="6" t="str">
        <f>'申込書（個人種目）'!X16</f>
        <v xml:space="preserve"> </v>
      </c>
      <c r="D11" s="6" t="str">
        <f>'申込書（個人種目）'!Y16</f>
        <v/>
      </c>
      <c r="E11" s="6" t="str">
        <f>'申込書（個人種目）'!Z16</f>
        <v/>
      </c>
      <c r="F11" s="6" t="str">
        <f>'申込書（個人種目）'!AA16</f>
        <v/>
      </c>
      <c r="G11" s="6" t="str">
        <f>'申込書（個人種目）'!AB16</f>
        <v/>
      </c>
      <c r="H11" s="6" t="str">
        <f>'申込書（個人種目）'!AC16</f>
        <v/>
      </c>
      <c r="I11" s="6" t="str">
        <f>'申込書（個人種目）'!AD16</f>
        <v/>
      </c>
      <c r="J11" s="6" t="str">
        <f>IF(ISBLANK('申込書（個人種目）'!AE16),"",'申込書（個人種目）'!AE16)</f>
        <v/>
      </c>
      <c r="N11" s="51" t="str">
        <f t="shared" si="0"/>
        <v/>
      </c>
      <c r="O11" s="51" t="str">
        <f t="shared" si="1"/>
        <v/>
      </c>
      <c r="P11" s="51"/>
      <c r="Q11" s="52" t="str">
        <f t="shared" si="2"/>
        <v/>
      </c>
      <c r="R11" s="52" t="str">
        <f t="shared" si="3"/>
        <v/>
      </c>
      <c r="S11" s="52"/>
    </row>
    <row r="12" spans="1:19">
      <c r="A12" s="6">
        <v>11</v>
      </c>
      <c r="B12" s="6" t="str">
        <f>'申込書（個人種目）'!R17</f>
        <v/>
      </c>
      <c r="C12" s="6" t="str">
        <f>'申込書（個人種目）'!X17</f>
        <v xml:space="preserve"> </v>
      </c>
      <c r="D12" s="6" t="str">
        <f>'申込書（個人種目）'!Y17</f>
        <v/>
      </c>
      <c r="E12" s="6" t="str">
        <f>'申込書（個人種目）'!Z17</f>
        <v/>
      </c>
      <c r="F12" s="6" t="str">
        <f>'申込書（個人種目）'!AA17</f>
        <v/>
      </c>
      <c r="G12" s="6" t="str">
        <f>'申込書（個人種目）'!AB17</f>
        <v/>
      </c>
      <c r="H12" s="6" t="str">
        <f>'申込書（個人種目）'!AC17</f>
        <v/>
      </c>
      <c r="I12" s="6" t="str">
        <f>'申込書（個人種目）'!AD17</f>
        <v/>
      </c>
      <c r="J12" s="6" t="str">
        <f>IF(ISBLANK('申込書（個人種目）'!AE17),"",'申込書（個人種目）'!AE17)</f>
        <v/>
      </c>
      <c r="N12" s="51" t="str">
        <f t="shared" si="0"/>
        <v/>
      </c>
      <c r="O12" s="51" t="str">
        <f t="shared" si="1"/>
        <v/>
      </c>
      <c r="P12" s="51"/>
      <c r="Q12" s="52" t="str">
        <f t="shared" si="2"/>
        <v/>
      </c>
      <c r="R12" s="52" t="str">
        <f t="shared" si="3"/>
        <v/>
      </c>
      <c r="S12" s="52"/>
    </row>
    <row r="13" spans="1:19">
      <c r="A13" s="6">
        <v>12</v>
      </c>
      <c r="B13" s="6" t="str">
        <f>'申込書（個人種目）'!R18</f>
        <v/>
      </c>
      <c r="C13" s="6" t="str">
        <f>'申込書（個人種目）'!X18</f>
        <v xml:space="preserve"> </v>
      </c>
      <c r="D13" s="6" t="str">
        <f>'申込書（個人種目）'!Y18</f>
        <v/>
      </c>
      <c r="E13" s="6" t="str">
        <f>'申込書（個人種目）'!Z18</f>
        <v/>
      </c>
      <c r="F13" s="6" t="str">
        <f>'申込書（個人種目）'!AA18</f>
        <v/>
      </c>
      <c r="G13" s="6" t="str">
        <f>'申込書（個人種目）'!AB18</f>
        <v/>
      </c>
      <c r="H13" s="6" t="str">
        <f>'申込書（個人種目）'!AC18</f>
        <v/>
      </c>
      <c r="I13" s="6" t="str">
        <f>'申込書（個人種目）'!AD18</f>
        <v/>
      </c>
      <c r="J13" s="6" t="str">
        <f>IF(ISBLANK('申込書（個人種目）'!AE18),"",'申込書（個人種目）'!AE18)</f>
        <v/>
      </c>
      <c r="N13" s="51" t="str">
        <f t="shared" si="0"/>
        <v/>
      </c>
      <c r="O13" s="51" t="str">
        <f t="shared" si="1"/>
        <v/>
      </c>
      <c r="P13" s="51"/>
      <c r="Q13" s="52" t="str">
        <f t="shared" si="2"/>
        <v/>
      </c>
      <c r="R13" s="52" t="str">
        <f t="shared" si="3"/>
        <v/>
      </c>
      <c r="S13" s="52"/>
    </row>
    <row r="14" spans="1:19">
      <c r="A14" s="6">
        <v>13</v>
      </c>
      <c r="B14" s="6" t="str">
        <f>'申込書（個人種目）'!R19</f>
        <v/>
      </c>
      <c r="C14" s="6" t="str">
        <f>'申込書（個人種目）'!X19</f>
        <v xml:space="preserve"> </v>
      </c>
      <c r="D14" s="6" t="str">
        <f>'申込書（個人種目）'!Y19</f>
        <v/>
      </c>
      <c r="E14" s="6" t="str">
        <f>'申込書（個人種目）'!Z19</f>
        <v/>
      </c>
      <c r="F14" s="6" t="str">
        <f>'申込書（個人種目）'!AA19</f>
        <v/>
      </c>
      <c r="G14" s="6" t="str">
        <f>'申込書（個人種目）'!AB19</f>
        <v/>
      </c>
      <c r="H14" s="6" t="str">
        <f>'申込書（個人種目）'!AC19</f>
        <v/>
      </c>
      <c r="I14" s="6" t="str">
        <f>'申込書（個人種目）'!AD19</f>
        <v/>
      </c>
      <c r="J14" s="6" t="str">
        <f>IF(ISBLANK('申込書（個人種目）'!AE19),"",'申込書（個人種目）'!AE19)</f>
        <v/>
      </c>
      <c r="N14" s="51" t="str">
        <f t="shared" si="0"/>
        <v/>
      </c>
      <c r="O14" s="51" t="str">
        <f t="shared" si="1"/>
        <v/>
      </c>
      <c r="P14" s="51"/>
      <c r="Q14" s="52" t="str">
        <f t="shared" si="2"/>
        <v/>
      </c>
      <c r="R14" s="52" t="str">
        <f t="shared" si="3"/>
        <v/>
      </c>
      <c r="S14" s="52"/>
    </row>
    <row r="15" spans="1:19">
      <c r="A15" s="6">
        <v>14</v>
      </c>
      <c r="B15" s="6" t="str">
        <f>'申込書（個人種目）'!R20</f>
        <v/>
      </c>
      <c r="C15" s="6" t="str">
        <f>'申込書（個人種目）'!X20</f>
        <v xml:space="preserve"> </v>
      </c>
      <c r="D15" s="6" t="str">
        <f>'申込書（個人種目）'!Y20</f>
        <v/>
      </c>
      <c r="E15" s="6" t="str">
        <f>'申込書（個人種目）'!Z20</f>
        <v/>
      </c>
      <c r="F15" s="6" t="str">
        <f>'申込書（個人種目）'!AA20</f>
        <v/>
      </c>
      <c r="G15" s="6" t="str">
        <f>'申込書（個人種目）'!AB20</f>
        <v/>
      </c>
      <c r="H15" s="6" t="str">
        <f>'申込書（個人種目）'!AC20</f>
        <v/>
      </c>
      <c r="I15" s="6" t="str">
        <f>'申込書（個人種目）'!AD20</f>
        <v/>
      </c>
      <c r="J15" s="6" t="str">
        <f>IF(ISBLANK('申込書（個人種目）'!AE20),"",'申込書（個人種目）'!AE20)</f>
        <v/>
      </c>
      <c r="N15" s="51" t="str">
        <f t="shared" si="0"/>
        <v/>
      </c>
      <c r="O15" s="51" t="str">
        <f t="shared" si="1"/>
        <v/>
      </c>
      <c r="P15" s="51"/>
      <c r="Q15" s="52" t="str">
        <f t="shared" si="2"/>
        <v/>
      </c>
      <c r="R15" s="52" t="str">
        <f t="shared" si="3"/>
        <v/>
      </c>
      <c r="S15" s="52"/>
    </row>
    <row r="16" spans="1:19">
      <c r="A16" s="6">
        <v>15</v>
      </c>
      <c r="B16" s="6" t="str">
        <f>'申込書（個人種目）'!R21</f>
        <v/>
      </c>
      <c r="C16" s="6" t="str">
        <f>'申込書（個人種目）'!X21</f>
        <v xml:space="preserve"> </v>
      </c>
      <c r="D16" s="6" t="str">
        <f>'申込書（個人種目）'!Y21</f>
        <v/>
      </c>
      <c r="E16" s="6" t="str">
        <f>'申込書（個人種目）'!Z21</f>
        <v/>
      </c>
      <c r="F16" s="6" t="str">
        <f>'申込書（個人種目）'!AA21</f>
        <v/>
      </c>
      <c r="G16" s="6" t="str">
        <f>'申込書（個人種目）'!AB21</f>
        <v/>
      </c>
      <c r="H16" s="6" t="str">
        <f>'申込書（個人種目）'!AC21</f>
        <v/>
      </c>
      <c r="I16" s="6" t="str">
        <f>'申込書（個人種目）'!AD21</f>
        <v/>
      </c>
      <c r="J16" s="6" t="str">
        <f>IF(ISBLANK('申込書（個人種目）'!AE21),"",'申込書（個人種目）'!AE21)</f>
        <v/>
      </c>
      <c r="N16" s="51" t="str">
        <f t="shared" si="0"/>
        <v/>
      </c>
      <c r="O16" s="51" t="str">
        <f t="shared" si="1"/>
        <v/>
      </c>
      <c r="P16" s="51"/>
      <c r="Q16" s="52" t="str">
        <f t="shared" si="2"/>
        <v/>
      </c>
      <c r="R16" s="52" t="str">
        <f t="shared" si="3"/>
        <v/>
      </c>
      <c r="S16" s="52"/>
    </row>
    <row r="17" spans="1:19">
      <c r="A17" s="6">
        <v>16</v>
      </c>
      <c r="B17" s="6" t="str">
        <f>'申込書（個人種目）'!R22</f>
        <v/>
      </c>
      <c r="C17" s="6" t="str">
        <f>'申込書（個人種目）'!X22</f>
        <v xml:space="preserve"> </v>
      </c>
      <c r="D17" s="6" t="str">
        <f>'申込書（個人種目）'!Y22</f>
        <v/>
      </c>
      <c r="E17" s="6" t="str">
        <f>'申込書（個人種目）'!Z22</f>
        <v/>
      </c>
      <c r="F17" s="6" t="str">
        <f>'申込書（個人種目）'!AA22</f>
        <v/>
      </c>
      <c r="G17" s="6" t="str">
        <f>'申込書（個人種目）'!AB22</f>
        <v/>
      </c>
      <c r="H17" s="6" t="str">
        <f>'申込書（個人種目）'!AC22</f>
        <v/>
      </c>
      <c r="I17" s="6" t="str">
        <f>'申込書（個人種目）'!AD22</f>
        <v/>
      </c>
      <c r="J17" s="6" t="str">
        <f>IF(ISBLANK('申込書（個人種目）'!AE22),"",'申込書（個人種目）'!AE22)</f>
        <v/>
      </c>
      <c r="N17" s="51" t="str">
        <f t="shared" si="0"/>
        <v/>
      </c>
      <c r="O17" s="51" t="str">
        <f t="shared" si="1"/>
        <v/>
      </c>
      <c r="P17" s="51"/>
      <c r="Q17" s="52" t="str">
        <f t="shared" si="2"/>
        <v/>
      </c>
      <c r="R17" s="52" t="str">
        <f t="shared" si="3"/>
        <v/>
      </c>
      <c r="S17" s="52"/>
    </row>
    <row r="18" spans="1:19">
      <c r="A18" s="6">
        <v>17</v>
      </c>
      <c r="B18" s="6" t="str">
        <f>'申込書（個人種目）'!R23</f>
        <v/>
      </c>
      <c r="C18" s="6" t="str">
        <f>'申込書（個人種目）'!X23</f>
        <v xml:space="preserve"> </v>
      </c>
      <c r="D18" s="6" t="str">
        <f>'申込書（個人種目）'!Y23</f>
        <v/>
      </c>
      <c r="E18" s="6" t="str">
        <f>'申込書（個人種目）'!Z23</f>
        <v/>
      </c>
      <c r="F18" s="6" t="str">
        <f>'申込書（個人種目）'!AA23</f>
        <v/>
      </c>
      <c r="G18" s="6" t="str">
        <f>'申込書（個人種目）'!AB23</f>
        <v/>
      </c>
      <c r="H18" s="6" t="str">
        <f>'申込書（個人種目）'!AC23</f>
        <v/>
      </c>
      <c r="I18" s="6" t="str">
        <f>'申込書（個人種目）'!AD23</f>
        <v/>
      </c>
      <c r="J18" s="6" t="str">
        <f>IF(ISBLANK('申込書（個人種目）'!AE23),"",'申込書（個人種目）'!AE23)</f>
        <v/>
      </c>
      <c r="N18" s="51" t="str">
        <f t="shared" si="0"/>
        <v/>
      </c>
      <c r="O18" s="51" t="str">
        <f t="shared" si="1"/>
        <v/>
      </c>
      <c r="P18" s="51"/>
      <c r="Q18" s="52" t="str">
        <f t="shared" si="2"/>
        <v/>
      </c>
      <c r="R18" s="52" t="str">
        <f t="shared" si="3"/>
        <v/>
      </c>
      <c r="S18" s="52"/>
    </row>
    <row r="19" spans="1:19">
      <c r="A19" s="6">
        <v>18</v>
      </c>
      <c r="B19" s="6" t="str">
        <f>'申込書（個人種目）'!R24</f>
        <v/>
      </c>
      <c r="C19" s="6" t="str">
        <f>'申込書（個人種目）'!X24</f>
        <v xml:space="preserve"> </v>
      </c>
      <c r="D19" s="6" t="str">
        <f>'申込書（個人種目）'!Y24</f>
        <v/>
      </c>
      <c r="E19" s="6" t="str">
        <f>'申込書（個人種目）'!Z24</f>
        <v/>
      </c>
      <c r="F19" s="6" t="str">
        <f>'申込書（個人種目）'!AA24</f>
        <v/>
      </c>
      <c r="G19" s="6" t="str">
        <f>'申込書（個人種目）'!AB24</f>
        <v/>
      </c>
      <c r="H19" s="6" t="str">
        <f>'申込書（個人種目）'!AC24</f>
        <v/>
      </c>
      <c r="I19" s="6" t="str">
        <f>'申込書（個人種目）'!AD24</f>
        <v/>
      </c>
      <c r="J19" s="6" t="str">
        <f>IF(ISBLANK('申込書（個人種目）'!AE24),"",'申込書（個人種目）'!AE24)</f>
        <v/>
      </c>
      <c r="N19" s="51" t="str">
        <f t="shared" si="0"/>
        <v/>
      </c>
      <c r="O19" s="51" t="str">
        <f t="shared" si="1"/>
        <v/>
      </c>
      <c r="P19" s="51"/>
      <c r="Q19" s="52" t="str">
        <f t="shared" si="2"/>
        <v/>
      </c>
      <c r="R19" s="52" t="str">
        <f t="shared" si="3"/>
        <v/>
      </c>
      <c r="S19" s="52"/>
    </row>
    <row r="20" spans="1:19">
      <c r="A20" s="6">
        <v>19</v>
      </c>
      <c r="B20" s="6" t="str">
        <f>'申込書（個人種目）'!R25</f>
        <v/>
      </c>
      <c r="C20" s="6" t="str">
        <f>'申込書（個人種目）'!X25</f>
        <v xml:space="preserve"> </v>
      </c>
      <c r="D20" s="6" t="str">
        <f>'申込書（個人種目）'!Y25</f>
        <v/>
      </c>
      <c r="E20" s="6" t="str">
        <f>'申込書（個人種目）'!Z25</f>
        <v/>
      </c>
      <c r="F20" s="6" t="str">
        <f>'申込書（個人種目）'!AA25</f>
        <v/>
      </c>
      <c r="G20" s="6" t="str">
        <f>'申込書（個人種目）'!AB25</f>
        <v/>
      </c>
      <c r="H20" s="6" t="str">
        <f>'申込書（個人種目）'!AC25</f>
        <v/>
      </c>
      <c r="I20" s="6" t="str">
        <f>'申込書（個人種目）'!AD25</f>
        <v/>
      </c>
      <c r="J20" s="6" t="str">
        <f>IF(ISBLANK('申込書（個人種目）'!AE25),"",'申込書（個人種目）'!AE25)</f>
        <v/>
      </c>
      <c r="N20" s="51" t="str">
        <f t="shared" si="0"/>
        <v/>
      </c>
      <c r="O20" s="51" t="str">
        <f t="shared" si="1"/>
        <v/>
      </c>
      <c r="P20" s="51"/>
      <c r="Q20" s="52" t="str">
        <f t="shared" si="2"/>
        <v/>
      </c>
      <c r="R20" s="52" t="str">
        <f t="shared" si="3"/>
        <v/>
      </c>
      <c r="S20" s="52"/>
    </row>
    <row r="21" spans="1:19">
      <c r="A21" s="6">
        <v>20</v>
      </c>
      <c r="B21" s="6" t="str">
        <f>'申込書（個人種目）'!R26</f>
        <v/>
      </c>
      <c r="C21" s="6" t="str">
        <f>'申込書（個人種目）'!X26</f>
        <v xml:space="preserve"> </v>
      </c>
      <c r="D21" s="6" t="str">
        <f>'申込書（個人種目）'!Y26</f>
        <v/>
      </c>
      <c r="E21" s="6" t="str">
        <f>'申込書（個人種目）'!Z26</f>
        <v/>
      </c>
      <c r="F21" s="6" t="str">
        <f>'申込書（個人種目）'!AA26</f>
        <v/>
      </c>
      <c r="G21" s="6" t="str">
        <f>'申込書（個人種目）'!AB26</f>
        <v/>
      </c>
      <c r="H21" s="6" t="str">
        <f>'申込書（個人種目）'!AC26</f>
        <v/>
      </c>
      <c r="I21" s="6" t="str">
        <f>'申込書（個人種目）'!AD26</f>
        <v/>
      </c>
      <c r="J21" s="6" t="str">
        <f>IF(ISBLANK('申込書（個人種目）'!AE26),"",'申込書（個人種目）'!AE26)</f>
        <v/>
      </c>
      <c r="N21" s="51" t="str">
        <f t="shared" si="0"/>
        <v/>
      </c>
      <c r="O21" s="51" t="str">
        <f t="shared" si="1"/>
        <v/>
      </c>
      <c r="P21" s="51"/>
      <c r="Q21" s="52" t="str">
        <f t="shared" si="2"/>
        <v/>
      </c>
      <c r="R21" s="52" t="str">
        <f t="shared" si="3"/>
        <v/>
      </c>
      <c r="S21" s="52"/>
    </row>
    <row r="22" spans="1:19">
      <c r="A22" s="6">
        <v>21</v>
      </c>
      <c r="B22" s="6" t="str">
        <f>'申込書（個人種目）'!R27</f>
        <v/>
      </c>
      <c r="C22" s="6" t="str">
        <f>'申込書（個人種目）'!X27</f>
        <v xml:space="preserve"> </v>
      </c>
      <c r="D22" s="6" t="str">
        <f>'申込書（個人種目）'!Y27</f>
        <v/>
      </c>
      <c r="E22" s="6" t="str">
        <f>'申込書（個人種目）'!Z27</f>
        <v/>
      </c>
      <c r="F22" s="6" t="str">
        <f>'申込書（個人種目）'!AA27</f>
        <v/>
      </c>
      <c r="G22" s="6" t="str">
        <f>'申込書（個人種目）'!AB27</f>
        <v/>
      </c>
      <c r="H22" s="6" t="str">
        <f>'申込書（個人種目）'!AC27</f>
        <v/>
      </c>
      <c r="I22" s="6" t="str">
        <f>'申込書（個人種目）'!AD27</f>
        <v/>
      </c>
      <c r="J22" s="6" t="str">
        <f>IF(ISBLANK('申込書（個人種目）'!AE27),"",'申込書（個人種目）'!AE27)</f>
        <v/>
      </c>
      <c r="N22" s="51" t="str">
        <f t="shared" si="0"/>
        <v/>
      </c>
      <c r="O22" s="51" t="str">
        <f t="shared" si="1"/>
        <v/>
      </c>
      <c r="P22" s="51"/>
      <c r="Q22" s="52" t="str">
        <f t="shared" si="2"/>
        <v/>
      </c>
      <c r="R22" s="52" t="str">
        <f t="shared" si="3"/>
        <v/>
      </c>
      <c r="S22" s="52"/>
    </row>
    <row r="23" spans="1:19">
      <c r="A23" s="6">
        <v>22</v>
      </c>
      <c r="B23" s="6" t="str">
        <f>'申込書（個人種目）'!R28</f>
        <v/>
      </c>
      <c r="C23" s="6" t="str">
        <f>'申込書（個人種目）'!X28</f>
        <v xml:space="preserve"> </v>
      </c>
      <c r="D23" s="6" t="str">
        <f>'申込書（個人種目）'!Y28</f>
        <v/>
      </c>
      <c r="E23" s="6" t="str">
        <f>'申込書（個人種目）'!Z28</f>
        <v/>
      </c>
      <c r="F23" s="6" t="str">
        <f>'申込書（個人種目）'!AA28</f>
        <v/>
      </c>
      <c r="G23" s="6" t="str">
        <f>'申込書（個人種目）'!AB28</f>
        <v/>
      </c>
      <c r="H23" s="6" t="str">
        <f>'申込書（個人種目）'!AC28</f>
        <v/>
      </c>
      <c r="I23" s="6" t="str">
        <f>'申込書（個人種目）'!AD28</f>
        <v/>
      </c>
      <c r="J23" s="6" t="str">
        <f>IF(ISBLANK('申込書（個人種目）'!AE28),"",'申込書（個人種目）'!AE28)</f>
        <v/>
      </c>
      <c r="N23" s="51" t="str">
        <f t="shared" si="0"/>
        <v/>
      </c>
      <c r="O23" s="51" t="str">
        <f t="shared" si="1"/>
        <v/>
      </c>
      <c r="P23" s="51"/>
      <c r="Q23" s="52" t="str">
        <f t="shared" si="2"/>
        <v/>
      </c>
      <c r="R23" s="52" t="str">
        <f t="shared" si="3"/>
        <v/>
      </c>
      <c r="S23" s="52"/>
    </row>
    <row r="24" spans="1:19">
      <c r="A24" s="6">
        <v>23</v>
      </c>
      <c r="B24" s="6" t="str">
        <f>'申込書（個人種目）'!R29</f>
        <v/>
      </c>
      <c r="C24" s="6" t="str">
        <f>'申込書（個人種目）'!X29</f>
        <v xml:space="preserve"> </v>
      </c>
      <c r="D24" s="6" t="str">
        <f>'申込書（個人種目）'!Y29</f>
        <v/>
      </c>
      <c r="E24" s="6" t="str">
        <f>'申込書（個人種目）'!Z29</f>
        <v/>
      </c>
      <c r="F24" s="6" t="str">
        <f>'申込書（個人種目）'!AA29</f>
        <v/>
      </c>
      <c r="G24" s="6" t="str">
        <f>'申込書（個人種目）'!AB29</f>
        <v/>
      </c>
      <c r="H24" s="6" t="str">
        <f>'申込書（個人種目）'!AC29</f>
        <v/>
      </c>
      <c r="I24" s="6" t="str">
        <f>'申込書（個人種目）'!AD29</f>
        <v/>
      </c>
      <c r="J24" s="6" t="str">
        <f>IF(ISBLANK('申込書（個人種目）'!AE29),"",'申込書（個人種目）'!AE29)</f>
        <v/>
      </c>
      <c r="N24" s="51" t="str">
        <f t="shared" si="0"/>
        <v/>
      </c>
      <c r="O24" s="51" t="str">
        <f t="shared" si="1"/>
        <v/>
      </c>
      <c r="P24" s="51"/>
      <c r="Q24" s="52" t="str">
        <f t="shared" si="2"/>
        <v/>
      </c>
      <c r="R24" s="52" t="str">
        <f t="shared" si="3"/>
        <v/>
      </c>
      <c r="S24" s="52"/>
    </row>
    <row r="25" spans="1:19">
      <c r="A25" s="6">
        <v>24</v>
      </c>
      <c r="B25" s="6" t="str">
        <f>'申込書（個人種目）'!R30</f>
        <v/>
      </c>
      <c r="C25" s="6" t="str">
        <f>'申込書（個人種目）'!X30</f>
        <v xml:space="preserve"> </v>
      </c>
      <c r="D25" s="6" t="str">
        <f>'申込書（個人種目）'!Y30</f>
        <v/>
      </c>
      <c r="E25" s="6" t="str">
        <f>'申込書（個人種目）'!Z30</f>
        <v/>
      </c>
      <c r="F25" s="6" t="str">
        <f>'申込書（個人種目）'!AA30</f>
        <v/>
      </c>
      <c r="G25" s="6" t="str">
        <f>'申込書（個人種目）'!AB30</f>
        <v/>
      </c>
      <c r="H25" s="6" t="str">
        <f>'申込書（個人種目）'!AC30</f>
        <v/>
      </c>
      <c r="I25" s="6" t="str">
        <f>'申込書（個人種目）'!AD30</f>
        <v/>
      </c>
      <c r="J25" s="6" t="str">
        <f>IF(ISBLANK('申込書（個人種目）'!AE30),"",'申込書（個人種目）'!AE30)</f>
        <v/>
      </c>
      <c r="N25" s="51" t="str">
        <f t="shared" si="0"/>
        <v/>
      </c>
      <c r="O25" s="51" t="str">
        <f t="shared" si="1"/>
        <v/>
      </c>
      <c r="P25" s="51"/>
      <c r="Q25" s="52" t="str">
        <f t="shared" si="2"/>
        <v/>
      </c>
      <c r="R25" s="52" t="str">
        <f t="shared" si="3"/>
        <v/>
      </c>
      <c r="S25" s="52"/>
    </row>
    <row r="26" spans="1:19">
      <c r="A26" s="6">
        <v>25</v>
      </c>
      <c r="B26" s="6" t="str">
        <f>'申込書（個人種目）'!R31</f>
        <v/>
      </c>
      <c r="C26" s="6" t="str">
        <f>'申込書（個人種目）'!X31</f>
        <v xml:space="preserve"> </v>
      </c>
      <c r="D26" s="6" t="str">
        <f>'申込書（個人種目）'!Y31</f>
        <v/>
      </c>
      <c r="E26" s="6" t="str">
        <f>'申込書（個人種目）'!Z31</f>
        <v/>
      </c>
      <c r="F26" s="6" t="str">
        <f>'申込書（個人種目）'!AA31</f>
        <v/>
      </c>
      <c r="G26" s="6" t="str">
        <f>'申込書（個人種目）'!AB31</f>
        <v/>
      </c>
      <c r="H26" s="6" t="str">
        <f>'申込書（個人種目）'!AC31</f>
        <v/>
      </c>
      <c r="I26" s="6" t="str">
        <f>'申込書（個人種目）'!AD31</f>
        <v/>
      </c>
      <c r="J26" s="6" t="str">
        <f>IF(ISBLANK('申込書（個人種目）'!AE31),"",'申込書（個人種目）'!AE31)</f>
        <v/>
      </c>
      <c r="N26" s="51" t="str">
        <f t="shared" si="0"/>
        <v/>
      </c>
      <c r="O26" s="51" t="str">
        <f t="shared" si="1"/>
        <v/>
      </c>
      <c r="P26" s="51"/>
      <c r="Q26" s="52" t="str">
        <f t="shared" si="2"/>
        <v/>
      </c>
      <c r="R26" s="52" t="str">
        <f t="shared" si="3"/>
        <v/>
      </c>
      <c r="S26" s="52"/>
    </row>
    <row r="27" spans="1:19">
      <c r="A27" s="6">
        <v>26</v>
      </c>
      <c r="B27" s="6" t="str">
        <f>'申込書（個人種目）'!R47</f>
        <v/>
      </c>
      <c r="C27" s="6" t="str">
        <f>'申込書（個人種目）'!X47</f>
        <v xml:space="preserve"> </v>
      </c>
      <c r="D27" s="6" t="str">
        <f>'申込書（個人種目）'!Y47</f>
        <v/>
      </c>
      <c r="E27" s="6" t="str">
        <f>'申込書（個人種目）'!Z47</f>
        <v/>
      </c>
      <c r="F27" s="6" t="str">
        <f>'申込書（個人種目）'!AA47</f>
        <v/>
      </c>
      <c r="G27" s="6" t="str">
        <f>'申込書（個人種目）'!AB47</f>
        <v/>
      </c>
      <c r="H27" s="6" t="str">
        <f>'申込書（個人種目）'!AC47</f>
        <v/>
      </c>
      <c r="I27" s="6" t="str">
        <f>'申込書（個人種目）'!AD47</f>
        <v/>
      </c>
      <c r="J27" s="6" t="str">
        <f>IF(ISBLANK('申込書（個人種目）'!AE32),"",'申込書（個人種目）'!AE32)</f>
        <v/>
      </c>
      <c r="N27" s="51" t="str">
        <f t="shared" si="0"/>
        <v/>
      </c>
      <c r="O27" s="51" t="str">
        <f t="shared" si="1"/>
        <v/>
      </c>
      <c r="P27" s="51"/>
      <c r="Q27" s="52" t="str">
        <f t="shared" si="2"/>
        <v/>
      </c>
      <c r="R27" s="52" t="str">
        <f t="shared" si="3"/>
        <v/>
      </c>
      <c r="S27" s="52"/>
    </row>
    <row r="28" spans="1:19">
      <c r="A28" s="6">
        <v>27</v>
      </c>
      <c r="B28" s="6" t="str">
        <f>'申込書（個人種目）'!R48</f>
        <v/>
      </c>
      <c r="C28" s="6" t="str">
        <f>'申込書（個人種目）'!X48</f>
        <v xml:space="preserve"> </v>
      </c>
      <c r="D28" s="6" t="str">
        <f>'申込書（個人種目）'!Y48</f>
        <v/>
      </c>
      <c r="E28" s="6" t="str">
        <f>'申込書（個人種目）'!Z48</f>
        <v/>
      </c>
      <c r="F28" s="6" t="str">
        <f>'申込書（個人種目）'!AA48</f>
        <v/>
      </c>
      <c r="G28" s="6" t="str">
        <f>'申込書（個人種目）'!AB48</f>
        <v/>
      </c>
      <c r="H28" s="6" t="str">
        <f>'申込書（個人種目）'!AC48</f>
        <v/>
      </c>
      <c r="I28" s="6" t="str">
        <f>'申込書（個人種目）'!AD48</f>
        <v/>
      </c>
      <c r="J28" s="6" t="str">
        <f>IF(ISBLANK('申込書（個人種目）'!AE33),"",'申込書（個人種目）'!AE33)</f>
        <v/>
      </c>
      <c r="N28" s="51" t="str">
        <f t="shared" si="0"/>
        <v/>
      </c>
      <c r="O28" s="51" t="str">
        <f t="shared" si="1"/>
        <v/>
      </c>
      <c r="P28" s="51"/>
      <c r="Q28" s="52" t="str">
        <f t="shared" si="2"/>
        <v/>
      </c>
      <c r="R28" s="52" t="str">
        <f t="shared" si="3"/>
        <v/>
      </c>
      <c r="S28" s="52"/>
    </row>
    <row r="29" spans="1:19">
      <c r="A29" s="6">
        <v>28</v>
      </c>
      <c r="B29" s="6" t="str">
        <f>'申込書（個人種目）'!R49</f>
        <v/>
      </c>
      <c r="C29" s="6" t="str">
        <f>'申込書（個人種目）'!X49</f>
        <v xml:space="preserve"> </v>
      </c>
      <c r="D29" s="6" t="str">
        <f>'申込書（個人種目）'!Y49</f>
        <v/>
      </c>
      <c r="E29" s="6" t="str">
        <f>'申込書（個人種目）'!Z49</f>
        <v/>
      </c>
      <c r="F29" s="6" t="str">
        <f>'申込書（個人種目）'!AA49</f>
        <v/>
      </c>
      <c r="G29" s="6" t="str">
        <f>'申込書（個人種目）'!AB49</f>
        <v/>
      </c>
      <c r="H29" s="6" t="str">
        <f>'申込書（個人種目）'!AC49</f>
        <v/>
      </c>
      <c r="I29" s="6" t="str">
        <f>'申込書（個人種目）'!AD49</f>
        <v/>
      </c>
      <c r="J29" s="6" t="str">
        <f>IF(ISBLANK('申込書（個人種目）'!AE34),"",'申込書（個人種目）'!AE34)</f>
        <v/>
      </c>
      <c r="N29" s="51" t="str">
        <f t="shared" si="0"/>
        <v/>
      </c>
      <c r="O29" s="51" t="str">
        <f t="shared" si="1"/>
        <v/>
      </c>
      <c r="P29" s="51"/>
      <c r="Q29" s="52" t="str">
        <f t="shared" si="2"/>
        <v/>
      </c>
      <c r="R29" s="52" t="str">
        <f t="shared" si="3"/>
        <v/>
      </c>
      <c r="S29" s="52"/>
    </row>
    <row r="30" spans="1:19">
      <c r="A30" s="6">
        <v>29</v>
      </c>
      <c r="B30" s="6" t="str">
        <f>'申込書（個人種目）'!R50</f>
        <v/>
      </c>
      <c r="C30" s="6" t="str">
        <f>'申込書（個人種目）'!X50</f>
        <v xml:space="preserve"> </v>
      </c>
      <c r="D30" s="6" t="str">
        <f>'申込書（個人種目）'!Y50</f>
        <v/>
      </c>
      <c r="E30" s="6" t="str">
        <f>'申込書（個人種目）'!Z50</f>
        <v/>
      </c>
      <c r="F30" s="6" t="str">
        <f>'申込書（個人種目）'!AA50</f>
        <v/>
      </c>
      <c r="G30" s="6" t="str">
        <f>'申込書（個人種目）'!AB50</f>
        <v/>
      </c>
      <c r="H30" s="6" t="str">
        <f>'申込書（個人種目）'!AC50</f>
        <v/>
      </c>
      <c r="I30" s="6" t="str">
        <f>'申込書（個人種目）'!AD50</f>
        <v/>
      </c>
      <c r="J30" s="6" t="str">
        <f>IF(ISBLANK('申込書（個人種目）'!AE35),"",'申込書（個人種目）'!AE35)</f>
        <v/>
      </c>
      <c r="N30" s="51" t="str">
        <f t="shared" si="0"/>
        <v/>
      </c>
      <c r="O30" s="51" t="str">
        <f t="shared" si="1"/>
        <v/>
      </c>
      <c r="P30" s="51"/>
      <c r="Q30" s="52" t="str">
        <f t="shared" si="2"/>
        <v/>
      </c>
      <c r="R30" s="52" t="str">
        <f t="shared" si="3"/>
        <v/>
      </c>
      <c r="S30" s="52"/>
    </row>
    <row r="31" spans="1:19">
      <c r="A31" s="6">
        <v>30</v>
      </c>
      <c r="B31" s="6" t="str">
        <f>'申込書（個人種目）'!R51</f>
        <v/>
      </c>
      <c r="C31" s="6" t="str">
        <f>'申込書（個人種目）'!X51</f>
        <v xml:space="preserve"> </v>
      </c>
      <c r="D31" s="6" t="str">
        <f>'申込書（個人種目）'!Y51</f>
        <v/>
      </c>
      <c r="E31" s="6" t="str">
        <f>'申込書（個人種目）'!Z51</f>
        <v/>
      </c>
      <c r="F31" s="6" t="str">
        <f>'申込書（個人種目）'!AA51</f>
        <v/>
      </c>
      <c r="G31" s="6" t="str">
        <f>'申込書（個人種目）'!AB51</f>
        <v/>
      </c>
      <c r="H31" s="6" t="str">
        <f>'申込書（個人種目）'!AC51</f>
        <v/>
      </c>
      <c r="I31" s="6" t="str">
        <f>'申込書（個人種目）'!AD51</f>
        <v/>
      </c>
      <c r="J31" s="6" t="str">
        <f>IF(ISBLANK('申込書（個人種目）'!AE36),"",'申込書（個人種目）'!AE36)</f>
        <v/>
      </c>
      <c r="N31" s="51" t="str">
        <f t="shared" si="0"/>
        <v/>
      </c>
      <c r="O31" s="51" t="str">
        <f t="shared" si="1"/>
        <v/>
      </c>
      <c r="P31" s="51"/>
      <c r="Q31" s="52" t="str">
        <f t="shared" si="2"/>
        <v/>
      </c>
      <c r="R31" s="52" t="str">
        <f t="shared" si="3"/>
        <v/>
      </c>
      <c r="S31" s="52"/>
    </row>
    <row r="32" spans="1:19">
      <c r="A32" s="6">
        <v>31</v>
      </c>
      <c r="B32" s="6" t="str">
        <f>'申込書（個人種目）'!R52</f>
        <v/>
      </c>
      <c r="C32" s="6" t="str">
        <f>'申込書（個人種目）'!X52</f>
        <v xml:space="preserve"> </v>
      </c>
      <c r="D32" s="6" t="str">
        <f>'申込書（個人種目）'!Y52</f>
        <v/>
      </c>
      <c r="E32" s="6" t="str">
        <f>'申込書（個人種目）'!Z52</f>
        <v/>
      </c>
      <c r="F32" s="6" t="str">
        <f>'申込書（個人種目）'!AA52</f>
        <v/>
      </c>
      <c r="G32" s="6" t="str">
        <f>'申込書（個人種目）'!AB52</f>
        <v/>
      </c>
      <c r="H32" s="6" t="str">
        <f>'申込書（個人種目）'!AC52</f>
        <v/>
      </c>
      <c r="I32" s="6" t="str">
        <f>'申込書（個人種目）'!AD52</f>
        <v/>
      </c>
      <c r="J32" s="6" t="str">
        <f>IF(ISBLANK('申込書（個人種目）'!AE37),"",'申込書（個人種目）'!AE37)</f>
        <v/>
      </c>
      <c r="N32" s="51" t="str">
        <f t="shared" si="0"/>
        <v/>
      </c>
      <c r="O32" s="51" t="str">
        <f t="shared" si="1"/>
        <v/>
      </c>
      <c r="P32" s="51"/>
      <c r="Q32" s="52" t="str">
        <f t="shared" si="2"/>
        <v/>
      </c>
      <c r="R32" s="52" t="str">
        <f t="shared" si="3"/>
        <v/>
      </c>
      <c r="S32" s="52"/>
    </row>
    <row r="33" spans="1:19">
      <c r="A33" s="6">
        <v>32</v>
      </c>
      <c r="B33" s="6" t="str">
        <f>'申込書（個人種目）'!R53</f>
        <v/>
      </c>
      <c r="C33" s="6" t="str">
        <f>'申込書（個人種目）'!X53</f>
        <v xml:space="preserve"> </v>
      </c>
      <c r="D33" s="6" t="str">
        <f>'申込書（個人種目）'!Y53</f>
        <v/>
      </c>
      <c r="E33" s="6" t="str">
        <f>'申込書（個人種目）'!Z53</f>
        <v/>
      </c>
      <c r="F33" s="6" t="str">
        <f>'申込書（個人種目）'!AA53</f>
        <v/>
      </c>
      <c r="G33" s="6" t="str">
        <f>'申込書（個人種目）'!AB53</f>
        <v/>
      </c>
      <c r="H33" s="6" t="str">
        <f>'申込書（個人種目）'!AC53</f>
        <v/>
      </c>
      <c r="I33" s="6" t="str">
        <f>'申込書（個人種目）'!AD53</f>
        <v/>
      </c>
      <c r="J33" s="6" t="str">
        <f>IF(ISBLANK('申込書（個人種目）'!AE38),"",'申込書（個人種目）'!AE38)</f>
        <v/>
      </c>
      <c r="N33" s="51" t="str">
        <f t="shared" si="0"/>
        <v/>
      </c>
      <c r="O33" s="51" t="str">
        <f t="shared" si="1"/>
        <v/>
      </c>
      <c r="P33" s="51"/>
      <c r="Q33" s="52" t="str">
        <f t="shared" si="2"/>
        <v/>
      </c>
      <c r="R33" s="52" t="str">
        <f t="shared" si="3"/>
        <v/>
      </c>
      <c r="S33" s="52"/>
    </row>
    <row r="34" spans="1:19">
      <c r="A34" s="6">
        <v>33</v>
      </c>
      <c r="B34" s="6" t="str">
        <f>'申込書（個人種目）'!R54</f>
        <v/>
      </c>
      <c r="C34" s="6" t="str">
        <f>'申込書（個人種目）'!X54</f>
        <v xml:space="preserve"> </v>
      </c>
      <c r="D34" s="6" t="str">
        <f>'申込書（個人種目）'!Y54</f>
        <v/>
      </c>
      <c r="E34" s="6" t="str">
        <f>'申込書（個人種目）'!Z54</f>
        <v/>
      </c>
      <c r="F34" s="6" t="str">
        <f>'申込書（個人種目）'!AA54</f>
        <v/>
      </c>
      <c r="G34" s="6" t="str">
        <f>'申込書（個人種目）'!AB54</f>
        <v/>
      </c>
      <c r="H34" s="6" t="str">
        <f>'申込書（個人種目）'!AC54</f>
        <v/>
      </c>
      <c r="I34" s="6" t="str">
        <f>'申込書（個人種目）'!AD54</f>
        <v/>
      </c>
      <c r="J34" s="6" t="str">
        <f>IF(ISBLANK('申込書（個人種目）'!AE39),"",'申込書（個人種目）'!AE39)</f>
        <v/>
      </c>
      <c r="N34" s="51" t="str">
        <f t="shared" si="0"/>
        <v/>
      </c>
      <c r="O34" s="51" t="str">
        <f t="shared" si="1"/>
        <v/>
      </c>
      <c r="P34" s="51"/>
      <c r="Q34" s="52" t="str">
        <f t="shared" si="2"/>
        <v/>
      </c>
      <c r="R34" s="52" t="str">
        <f t="shared" si="3"/>
        <v/>
      </c>
      <c r="S34" s="52"/>
    </row>
    <row r="35" spans="1:19">
      <c r="A35" s="6">
        <v>34</v>
      </c>
      <c r="B35" s="6" t="str">
        <f>'申込書（個人種目）'!R55</f>
        <v/>
      </c>
      <c r="C35" s="6" t="str">
        <f>'申込書（個人種目）'!X55</f>
        <v xml:space="preserve"> </v>
      </c>
      <c r="D35" s="6" t="str">
        <f>'申込書（個人種目）'!Y55</f>
        <v/>
      </c>
      <c r="E35" s="6" t="str">
        <f>'申込書（個人種目）'!Z55</f>
        <v/>
      </c>
      <c r="F35" s="6" t="str">
        <f>'申込書（個人種目）'!AA55</f>
        <v/>
      </c>
      <c r="G35" s="6" t="str">
        <f>'申込書（個人種目）'!AB55</f>
        <v/>
      </c>
      <c r="H35" s="6" t="str">
        <f>'申込書（個人種目）'!AC55</f>
        <v/>
      </c>
      <c r="I35" s="6" t="str">
        <f>'申込書（個人種目）'!AD55</f>
        <v/>
      </c>
      <c r="J35" s="6" t="str">
        <f>IF(ISBLANK('申込書（個人種目）'!AE40),"",'申込書（個人種目）'!AE40)</f>
        <v/>
      </c>
      <c r="N35" s="51" t="str">
        <f t="shared" si="0"/>
        <v/>
      </c>
      <c r="O35" s="51" t="str">
        <f t="shared" si="1"/>
        <v/>
      </c>
      <c r="P35" s="51"/>
      <c r="Q35" s="52" t="str">
        <f t="shared" si="2"/>
        <v/>
      </c>
      <c r="R35" s="52" t="str">
        <f t="shared" si="3"/>
        <v/>
      </c>
      <c r="S35" s="52"/>
    </row>
    <row r="36" spans="1:19">
      <c r="A36" s="6">
        <v>35</v>
      </c>
      <c r="B36" s="6" t="str">
        <f>'申込書（個人種目）'!R56</f>
        <v/>
      </c>
      <c r="C36" s="6" t="str">
        <f>'申込書（個人種目）'!X56</f>
        <v xml:space="preserve"> </v>
      </c>
      <c r="D36" s="6" t="str">
        <f>'申込書（個人種目）'!Y56</f>
        <v/>
      </c>
      <c r="E36" s="6" t="str">
        <f>'申込書（個人種目）'!Z56</f>
        <v/>
      </c>
      <c r="F36" s="6" t="str">
        <f>'申込書（個人種目）'!AA56</f>
        <v/>
      </c>
      <c r="G36" s="6" t="str">
        <f>'申込書（個人種目）'!AB56</f>
        <v/>
      </c>
      <c r="H36" s="6" t="str">
        <f>'申込書（個人種目）'!AC56</f>
        <v/>
      </c>
      <c r="I36" s="6" t="str">
        <f>'申込書（個人種目）'!AD56</f>
        <v/>
      </c>
      <c r="J36" s="6" t="str">
        <f>IF(ISBLANK('申込書（個人種目）'!AE41),"",'申込書（個人種目）'!AE41)</f>
        <v/>
      </c>
      <c r="N36" s="51" t="str">
        <f t="shared" si="0"/>
        <v/>
      </c>
      <c r="O36" s="51" t="str">
        <f t="shared" si="1"/>
        <v/>
      </c>
      <c r="P36" s="51"/>
      <c r="Q36" s="52" t="str">
        <f t="shared" si="2"/>
        <v/>
      </c>
      <c r="R36" s="52" t="str">
        <f t="shared" si="3"/>
        <v/>
      </c>
      <c r="S36" s="52"/>
    </row>
    <row r="37" spans="1:19">
      <c r="A37" s="6">
        <v>36</v>
      </c>
      <c r="B37" s="6" t="str">
        <f>'申込書（個人種目）'!R57</f>
        <v/>
      </c>
      <c r="C37" s="6" t="str">
        <f>'申込書（個人種目）'!X57</f>
        <v xml:space="preserve"> </v>
      </c>
      <c r="D37" s="6" t="str">
        <f>'申込書（個人種目）'!Y57</f>
        <v/>
      </c>
      <c r="E37" s="6" t="str">
        <f>'申込書（個人種目）'!Z57</f>
        <v/>
      </c>
      <c r="F37" s="6" t="str">
        <f>'申込書（個人種目）'!AA57</f>
        <v/>
      </c>
      <c r="G37" s="6" t="str">
        <f>'申込書（個人種目）'!AB57</f>
        <v/>
      </c>
      <c r="H37" s="6" t="str">
        <f>'申込書（個人種目）'!AC57</f>
        <v/>
      </c>
      <c r="I37" s="6" t="str">
        <f>'申込書（個人種目）'!AD57</f>
        <v/>
      </c>
      <c r="J37" s="6" t="str">
        <f>IF(ISBLANK('申込書（個人種目）'!AE42),"",'申込書（個人種目）'!AE42)</f>
        <v/>
      </c>
      <c r="N37" s="51" t="str">
        <f t="shared" si="0"/>
        <v/>
      </c>
      <c r="O37" s="51" t="str">
        <f t="shared" si="1"/>
        <v/>
      </c>
      <c r="P37" s="51"/>
      <c r="Q37" s="52" t="str">
        <f t="shared" si="2"/>
        <v/>
      </c>
      <c r="R37" s="52" t="str">
        <f t="shared" si="3"/>
        <v/>
      </c>
      <c r="S37" s="52"/>
    </row>
    <row r="38" spans="1:19">
      <c r="A38" s="6">
        <v>37</v>
      </c>
      <c r="B38" s="6" t="str">
        <f>'申込書（個人種目）'!R58</f>
        <v/>
      </c>
      <c r="C38" s="6" t="str">
        <f>'申込書（個人種目）'!X58</f>
        <v xml:space="preserve"> </v>
      </c>
      <c r="D38" s="6" t="str">
        <f>'申込書（個人種目）'!Y58</f>
        <v/>
      </c>
      <c r="E38" s="6" t="str">
        <f>'申込書（個人種目）'!Z58</f>
        <v/>
      </c>
      <c r="F38" s="6" t="str">
        <f>'申込書（個人種目）'!AA58</f>
        <v/>
      </c>
      <c r="G38" s="6" t="str">
        <f>'申込書（個人種目）'!AB58</f>
        <v/>
      </c>
      <c r="H38" s="6" t="str">
        <f>'申込書（個人種目）'!AC58</f>
        <v/>
      </c>
      <c r="I38" s="6" t="str">
        <f>'申込書（個人種目）'!AD58</f>
        <v/>
      </c>
      <c r="J38" s="6" t="str">
        <f>IF(ISBLANK('申込書（個人種目）'!AE43),"",'申込書（個人種目）'!AE43)</f>
        <v/>
      </c>
      <c r="N38" s="51" t="str">
        <f t="shared" si="0"/>
        <v/>
      </c>
      <c r="O38" s="51" t="str">
        <f t="shared" si="1"/>
        <v/>
      </c>
      <c r="P38" s="51"/>
      <c r="Q38" s="52" t="str">
        <f t="shared" si="2"/>
        <v/>
      </c>
      <c r="R38" s="52" t="str">
        <f t="shared" si="3"/>
        <v/>
      </c>
      <c r="S38" s="52"/>
    </row>
    <row r="39" spans="1:19">
      <c r="A39" s="6">
        <v>38</v>
      </c>
      <c r="B39" s="6" t="str">
        <f>'申込書（個人種目）'!R59</f>
        <v/>
      </c>
      <c r="C39" s="6" t="str">
        <f>'申込書（個人種目）'!X59</f>
        <v xml:space="preserve"> </v>
      </c>
      <c r="D39" s="6" t="str">
        <f>'申込書（個人種目）'!Y59</f>
        <v/>
      </c>
      <c r="E39" s="6" t="str">
        <f>'申込書（個人種目）'!Z59</f>
        <v/>
      </c>
      <c r="F39" s="6" t="str">
        <f>'申込書（個人種目）'!AA59</f>
        <v/>
      </c>
      <c r="G39" s="6" t="str">
        <f>'申込書（個人種目）'!AB59</f>
        <v/>
      </c>
      <c r="H39" s="6" t="str">
        <f>'申込書（個人種目）'!AC59</f>
        <v/>
      </c>
      <c r="I39" s="6" t="str">
        <f>'申込書（個人種目）'!AD59</f>
        <v/>
      </c>
      <c r="J39" s="6" t="str">
        <f>IF(ISBLANK('申込書（個人種目）'!AE44),"",'申込書（個人種目）'!AE44)</f>
        <v/>
      </c>
      <c r="N39" s="51" t="str">
        <f t="shared" si="0"/>
        <v/>
      </c>
      <c r="O39" s="51" t="str">
        <f t="shared" si="1"/>
        <v/>
      </c>
      <c r="P39" s="51"/>
      <c r="Q39" s="52" t="str">
        <f t="shared" si="2"/>
        <v/>
      </c>
      <c r="R39" s="52" t="str">
        <f t="shared" si="3"/>
        <v/>
      </c>
      <c r="S39" s="52"/>
    </row>
    <row r="40" spans="1:19">
      <c r="A40" s="6">
        <v>39</v>
      </c>
      <c r="B40" s="6" t="str">
        <f>'申込書（個人種目）'!R60</f>
        <v/>
      </c>
      <c r="C40" s="6" t="str">
        <f>'申込書（個人種目）'!X60</f>
        <v xml:space="preserve"> </v>
      </c>
      <c r="D40" s="6" t="str">
        <f>'申込書（個人種目）'!Y60</f>
        <v/>
      </c>
      <c r="E40" s="6" t="str">
        <f>'申込書（個人種目）'!Z60</f>
        <v/>
      </c>
      <c r="F40" s="6" t="str">
        <f>'申込書（個人種目）'!AA60</f>
        <v/>
      </c>
      <c r="G40" s="6" t="str">
        <f>'申込書（個人種目）'!AB60</f>
        <v/>
      </c>
      <c r="H40" s="6" t="str">
        <f>'申込書（個人種目）'!AC60</f>
        <v/>
      </c>
      <c r="I40" s="6" t="str">
        <f>'申込書（個人種目）'!AD60</f>
        <v/>
      </c>
      <c r="J40" s="6" t="str">
        <f>IF(ISBLANK('申込書（個人種目）'!AE45),"",'申込書（個人種目）'!AE45)</f>
        <v/>
      </c>
      <c r="N40" s="51" t="str">
        <f t="shared" si="0"/>
        <v/>
      </c>
      <c r="O40" s="51" t="str">
        <f t="shared" si="1"/>
        <v/>
      </c>
      <c r="P40" s="51"/>
      <c r="Q40" s="52" t="str">
        <f t="shared" si="2"/>
        <v/>
      </c>
      <c r="R40" s="52" t="str">
        <f t="shared" si="3"/>
        <v/>
      </c>
      <c r="S40" s="52"/>
    </row>
    <row r="41" spans="1:19">
      <c r="A41" s="6">
        <v>40</v>
      </c>
      <c r="B41" s="6" t="str">
        <f>'申込書（個人種目）'!R61</f>
        <v/>
      </c>
      <c r="C41" s="6" t="str">
        <f>'申込書（個人種目）'!X61</f>
        <v xml:space="preserve"> </v>
      </c>
      <c r="D41" s="6" t="str">
        <f>'申込書（個人種目）'!Y61</f>
        <v/>
      </c>
      <c r="E41" s="6" t="str">
        <f>'申込書（個人種目）'!Z61</f>
        <v/>
      </c>
      <c r="F41" s="6" t="str">
        <f>'申込書（個人種目）'!AA61</f>
        <v/>
      </c>
      <c r="G41" s="6" t="str">
        <f>'申込書（個人種目）'!AB61</f>
        <v/>
      </c>
      <c r="H41" s="6" t="str">
        <f>'申込書（個人種目）'!AC61</f>
        <v/>
      </c>
      <c r="I41" s="6" t="str">
        <f>'申込書（個人種目）'!AD61</f>
        <v/>
      </c>
      <c r="J41" s="6" t="str">
        <f>IF(ISBLANK('申込書（個人種目）'!AE46),"",'申込書（個人種目）'!AE46)</f>
        <v/>
      </c>
      <c r="N41" s="51" t="str">
        <f t="shared" si="0"/>
        <v/>
      </c>
      <c r="O41" s="51" t="str">
        <f t="shared" si="1"/>
        <v/>
      </c>
      <c r="P41" s="51"/>
      <c r="Q41" s="52" t="str">
        <f t="shared" si="2"/>
        <v/>
      </c>
      <c r="R41" s="52" t="str">
        <f t="shared" si="3"/>
        <v/>
      </c>
      <c r="S41" s="52"/>
    </row>
    <row r="42" spans="1:19">
      <c r="A42" s="6">
        <v>41</v>
      </c>
      <c r="B42" s="6" t="str">
        <f>'申込書（個人種目）'!R62</f>
        <v/>
      </c>
      <c r="C42" s="6" t="str">
        <f>'申込書（個人種目）'!X62</f>
        <v xml:space="preserve"> </v>
      </c>
      <c r="D42" s="6" t="str">
        <f>'申込書（個人種目）'!Y62</f>
        <v/>
      </c>
      <c r="E42" s="6" t="str">
        <f>'申込書（個人種目）'!Z62</f>
        <v/>
      </c>
      <c r="F42" s="6" t="str">
        <f>'申込書（個人種目）'!AA62</f>
        <v/>
      </c>
      <c r="G42" s="6" t="str">
        <f>'申込書（個人種目）'!AB62</f>
        <v/>
      </c>
      <c r="H42" s="6" t="str">
        <f>'申込書（個人種目）'!AC62</f>
        <v/>
      </c>
      <c r="I42" s="6" t="str">
        <f>'申込書（個人種目）'!AD62</f>
        <v/>
      </c>
      <c r="J42" s="6" t="str">
        <f>IF(ISBLANK('申込書（個人種目）'!AE47),"",'申込書（個人種目）'!AE47)</f>
        <v/>
      </c>
      <c r="N42" s="51" t="str">
        <f t="shared" si="0"/>
        <v/>
      </c>
      <c r="O42" s="51" t="str">
        <f t="shared" si="1"/>
        <v/>
      </c>
      <c r="P42" s="51"/>
      <c r="Q42" s="52" t="str">
        <f t="shared" si="2"/>
        <v/>
      </c>
      <c r="R42" s="52" t="str">
        <f t="shared" si="3"/>
        <v/>
      </c>
      <c r="S42" s="52"/>
    </row>
    <row r="43" spans="1:19">
      <c r="A43" s="6">
        <v>42</v>
      </c>
      <c r="B43" s="6" t="str">
        <f>'申込書（個人種目）'!R63</f>
        <v/>
      </c>
      <c r="C43" s="6" t="str">
        <f>'申込書（個人種目）'!X63</f>
        <v xml:space="preserve"> </v>
      </c>
      <c r="D43" s="6" t="str">
        <f>'申込書（個人種目）'!Y63</f>
        <v/>
      </c>
      <c r="E43" s="6" t="str">
        <f>'申込書（個人種目）'!Z63</f>
        <v/>
      </c>
      <c r="F43" s="6" t="str">
        <f>'申込書（個人種目）'!AA63</f>
        <v/>
      </c>
      <c r="G43" s="6" t="str">
        <f>'申込書（個人種目）'!AB63</f>
        <v/>
      </c>
      <c r="H43" s="6" t="str">
        <f>'申込書（個人種目）'!AC63</f>
        <v/>
      </c>
      <c r="I43" s="6" t="str">
        <f>'申込書（個人種目）'!AD63</f>
        <v/>
      </c>
      <c r="J43" s="6" t="str">
        <f>IF(ISBLANK('申込書（個人種目）'!AE48),"",'申込書（個人種目）'!AE48)</f>
        <v/>
      </c>
      <c r="N43" s="51" t="str">
        <f t="shared" si="0"/>
        <v/>
      </c>
      <c r="O43" s="51" t="str">
        <f t="shared" si="1"/>
        <v/>
      </c>
      <c r="P43" s="51"/>
      <c r="Q43" s="52" t="str">
        <f t="shared" si="2"/>
        <v/>
      </c>
      <c r="R43" s="52" t="str">
        <f t="shared" si="3"/>
        <v/>
      </c>
      <c r="S43" s="52"/>
    </row>
    <row r="44" spans="1:19">
      <c r="A44" s="6">
        <v>43</v>
      </c>
      <c r="B44" s="6" t="str">
        <f>'申込書（個人種目）'!R64</f>
        <v/>
      </c>
      <c r="C44" s="6" t="str">
        <f>'申込書（個人種目）'!X64</f>
        <v xml:space="preserve"> </v>
      </c>
      <c r="D44" s="6" t="str">
        <f>'申込書（個人種目）'!Y64</f>
        <v/>
      </c>
      <c r="E44" s="6" t="str">
        <f>'申込書（個人種目）'!Z64</f>
        <v/>
      </c>
      <c r="F44" s="6" t="str">
        <f>'申込書（個人種目）'!AA64</f>
        <v/>
      </c>
      <c r="G44" s="6" t="str">
        <f>'申込書（個人種目）'!AB64</f>
        <v/>
      </c>
      <c r="H44" s="6" t="str">
        <f>'申込書（個人種目）'!AC64</f>
        <v/>
      </c>
      <c r="I44" s="6" t="str">
        <f>'申込書（個人種目）'!AD64</f>
        <v/>
      </c>
      <c r="J44" s="6" t="str">
        <f>IF(ISBLANK('申込書（個人種目）'!AE49),"",'申込書（個人種目）'!AE49)</f>
        <v/>
      </c>
      <c r="N44" s="51" t="str">
        <f t="shared" si="0"/>
        <v/>
      </c>
      <c r="O44" s="51" t="str">
        <f t="shared" si="1"/>
        <v/>
      </c>
      <c r="P44" s="51"/>
      <c r="Q44" s="52" t="str">
        <f t="shared" si="2"/>
        <v/>
      </c>
      <c r="R44" s="52" t="str">
        <f t="shared" si="3"/>
        <v/>
      </c>
      <c r="S44" s="52"/>
    </row>
    <row r="45" spans="1:19">
      <c r="A45" s="6">
        <v>44</v>
      </c>
      <c r="B45" s="6" t="str">
        <f>'申込書（個人種目）'!R65</f>
        <v/>
      </c>
      <c r="C45" s="6" t="str">
        <f>'申込書（個人種目）'!X65</f>
        <v xml:space="preserve"> </v>
      </c>
      <c r="D45" s="6" t="str">
        <f>'申込書（個人種目）'!Y65</f>
        <v/>
      </c>
      <c r="E45" s="6" t="str">
        <f>'申込書（個人種目）'!Z65</f>
        <v/>
      </c>
      <c r="F45" s="6" t="str">
        <f>'申込書（個人種目）'!AA65</f>
        <v/>
      </c>
      <c r="G45" s="6" t="str">
        <f>'申込書（個人種目）'!AB65</f>
        <v/>
      </c>
      <c r="H45" s="6" t="str">
        <f>'申込書（個人種目）'!AC65</f>
        <v/>
      </c>
      <c r="I45" s="6" t="str">
        <f>'申込書（個人種目）'!AD65</f>
        <v/>
      </c>
      <c r="J45" s="6" t="str">
        <f>IF(ISBLANK('申込書（個人種目）'!AE50),"",'申込書（個人種目）'!AE50)</f>
        <v/>
      </c>
      <c r="N45" s="51" t="str">
        <f t="shared" si="0"/>
        <v/>
      </c>
      <c r="O45" s="51" t="str">
        <f t="shared" si="1"/>
        <v/>
      </c>
      <c r="P45" s="51"/>
      <c r="Q45" s="52" t="str">
        <f t="shared" si="2"/>
        <v/>
      </c>
      <c r="R45" s="52" t="str">
        <f t="shared" si="3"/>
        <v/>
      </c>
      <c r="S45" s="52"/>
    </row>
    <row r="46" spans="1:19">
      <c r="A46" s="6">
        <v>45</v>
      </c>
      <c r="B46" s="6" t="str">
        <f>'申込書（個人種目）'!R66</f>
        <v/>
      </c>
      <c r="C46" s="6" t="str">
        <f>'申込書（個人種目）'!X66</f>
        <v xml:space="preserve"> </v>
      </c>
      <c r="D46" s="6" t="str">
        <f>'申込書（個人種目）'!Y66</f>
        <v/>
      </c>
      <c r="E46" s="6" t="str">
        <f>'申込書（個人種目）'!Z66</f>
        <v/>
      </c>
      <c r="F46" s="6" t="str">
        <f>'申込書（個人種目）'!AA66</f>
        <v/>
      </c>
      <c r="G46" s="6" t="str">
        <f>'申込書（個人種目）'!AB66</f>
        <v/>
      </c>
      <c r="H46" s="6" t="str">
        <f>'申込書（個人種目）'!AC66</f>
        <v/>
      </c>
      <c r="I46" s="6" t="str">
        <f>'申込書（個人種目）'!AD66</f>
        <v/>
      </c>
      <c r="J46" s="6" t="str">
        <f>IF(ISBLANK('申込書（個人種目）'!AE51),"",'申込書（個人種目）'!AE51)</f>
        <v/>
      </c>
      <c r="N46" s="51" t="str">
        <f t="shared" si="0"/>
        <v/>
      </c>
      <c r="O46" s="51" t="str">
        <f t="shared" si="1"/>
        <v/>
      </c>
      <c r="P46" s="51"/>
      <c r="Q46" s="52" t="str">
        <f t="shared" si="2"/>
        <v/>
      </c>
      <c r="R46" s="52" t="str">
        <f t="shared" si="3"/>
        <v/>
      </c>
      <c r="S46" s="52"/>
    </row>
    <row r="47" spans="1:19">
      <c r="A47" s="6">
        <v>46</v>
      </c>
      <c r="B47" s="6" t="str">
        <f>'申込書（個人種目）'!R67</f>
        <v/>
      </c>
      <c r="C47" s="6" t="str">
        <f>'申込書（個人種目）'!X67</f>
        <v xml:space="preserve"> </v>
      </c>
      <c r="D47" s="6" t="str">
        <f>'申込書（個人種目）'!Y67</f>
        <v/>
      </c>
      <c r="E47" s="6" t="str">
        <f>'申込書（個人種目）'!Z67</f>
        <v/>
      </c>
      <c r="F47" s="6" t="str">
        <f>'申込書（個人種目）'!AA67</f>
        <v/>
      </c>
      <c r="G47" s="6" t="str">
        <f>'申込書（個人種目）'!AB67</f>
        <v/>
      </c>
      <c r="H47" s="6" t="str">
        <f>'申込書（個人種目）'!AC67</f>
        <v/>
      </c>
      <c r="I47" s="6" t="str">
        <f>'申込書（個人種目）'!AD67</f>
        <v/>
      </c>
      <c r="J47" s="6" t="str">
        <f>IF(ISBLANK('申込書（個人種目）'!AE52),"",'申込書（個人種目）'!AE52)</f>
        <v/>
      </c>
      <c r="N47" s="51" t="str">
        <f t="shared" si="0"/>
        <v/>
      </c>
      <c r="O47" s="51" t="str">
        <f t="shared" si="1"/>
        <v/>
      </c>
      <c r="P47" s="51"/>
      <c r="Q47" s="52" t="str">
        <f t="shared" si="2"/>
        <v/>
      </c>
      <c r="R47" s="52" t="str">
        <f t="shared" si="3"/>
        <v/>
      </c>
      <c r="S47" s="52"/>
    </row>
    <row r="48" spans="1:19">
      <c r="A48" s="6">
        <v>47</v>
      </c>
      <c r="B48" s="6" t="str">
        <f>'申込書（個人種目）'!R68</f>
        <v/>
      </c>
      <c r="C48" s="6" t="str">
        <f>'申込書（個人種目）'!X68</f>
        <v xml:space="preserve"> </v>
      </c>
      <c r="D48" s="6" t="str">
        <f>'申込書（個人種目）'!Y68</f>
        <v/>
      </c>
      <c r="E48" s="6" t="str">
        <f>'申込書（個人種目）'!Z68</f>
        <v/>
      </c>
      <c r="F48" s="6" t="str">
        <f>'申込書（個人種目）'!AA68</f>
        <v/>
      </c>
      <c r="G48" s="6" t="str">
        <f>'申込書（個人種目）'!AB68</f>
        <v/>
      </c>
      <c r="H48" s="6" t="str">
        <f>'申込書（個人種目）'!AC68</f>
        <v/>
      </c>
      <c r="I48" s="6" t="str">
        <f>'申込書（個人種目）'!AD68</f>
        <v/>
      </c>
      <c r="J48" s="6" t="str">
        <f>IF(ISBLANK('申込書（個人種目）'!AE53),"",'申込書（個人種目）'!AE53)</f>
        <v/>
      </c>
      <c r="N48" s="51" t="str">
        <f t="shared" si="0"/>
        <v/>
      </c>
      <c r="O48" s="51" t="str">
        <f t="shared" si="1"/>
        <v/>
      </c>
      <c r="P48" s="51"/>
      <c r="Q48" s="52" t="str">
        <f t="shared" si="2"/>
        <v/>
      </c>
      <c r="R48" s="52" t="str">
        <f t="shared" si="3"/>
        <v/>
      </c>
      <c r="S48" s="52"/>
    </row>
    <row r="49" spans="1:19">
      <c r="A49" s="6">
        <v>48</v>
      </c>
      <c r="B49" s="6" t="str">
        <f>'申込書（個人種目）'!R69</f>
        <v/>
      </c>
      <c r="C49" s="6" t="str">
        <f>'申込書（個人種目）'!X69</f>
        <v xml:space="preserve"> </v>
      </c>
      <c r="D49" s="6" t="str">
        <f>'申込書（個人種目）'!Y69</f>
        <v/>
      </c>
      <c r="E49" s="6" t="str">
        <f>'申込書（個人種目）'!Z69</f>
        <v/>
      </c>
      <c r="F49" s="6" t="str">
        <f>'申込書（個人種目）'!AA69</f>
        <v/>
      </c>
      <c r="G49" s="6" t="str">
        <f>'申込書（個人種目）'!AB69</f>
        <v/>
      </c>
      <c r="H49" s="6" t="str">
        <f>'申込書（個人種目）'!AC69</f>
        <v/>
      </c>
      <c r="I49" s="6" t="str">
        <f>'申込書（個人種目）'!AD69</f>
        <v/>
      </c>
      <c r="J49" s="6" t="str">
        <f>IF(ISBLANK('申込書（個人種目）'!AE54),"",'申込書（個人種目）'!AE54)</f>
        <v/>
      </c>
      <c r="N49" s="51" t="str">
        <f t="shared" si="0"/>
        <v/>
      </c>
      <c r="O49" s="51" t="str">
        <f t="shared" si="1"/>
        <v/>
      </c>
      <c r="P49" s="51"/>
      <c r="Q49" s="52" t="str">
        <f t="shared" si="2"/>
        <v/>
      </c>
      <c r="R49" s="52" t="str">
        <f t="shared" si="3"/>
        <v/>
      </c>
      <c r="S49" s="52"/>
    </row>
    <row r="50" spans="1:19">
      <c r="A50" s="6">
        <v>49</v>
      </c>
      <c r="B50" s="6" t="str">
        <f>'申込書（個人種目）'!R70</f>
        <v/>
      </c>
      <c r="C50" s="6" t="str">
        <f>'申込書（個人種目）'!X70</f>
        <v xml:space="preserve"> </v>
      </c>
      <c r="D50" s="6" t="str">
        <f>'申込書（個人種目）'!Y70</f>
        <v/>
      </c>
      <c r="E50" s="6" t="str">
        <f>'申込書（個人種目）'!Z70</f>
        <v/>
      </c>
      <c r="F50" s="6" t="str">
        <f>'申込書（個人種目）'!AA70</f>
        <v/>
      </c>
      <c r="G50" s="6" t="str">
        <f>'申込書（個人種目）'!AB70</f>
        <v/>
      </c>
      <c r="H50" s="6" t="str">
        <f>'申込書（個人種目）'!AC70</f>
        <v/>
      </c>
      <c r="I50" s="6" t="str">
        <f>'申込書（個人種目）'!AD70</f>
        <v/>
      </c>
      <c r="J50" s="6" t="str">
        <f>IF(ISBLANK('申込書（個人種目）'!AE55),"",'申込書（個人種目）'!AE55)</f>
        <v/>
      </c>
      <c r="N50" s="51" t="str">
        <f t="shared" si="0"/>
        <v/>
      </c>
      <c r="O50" s="51" t="str">
        <f t="shared" si="1"/>
        <v/>
      </c>
      <c r="P50" s="51"/>
      <c r="Q50" s="52" t="str">
        <f t="shared" si="2"/>
        <v/>
      </c>
      <c r="R50" s="52" t="str">
        <f t="shared" si="3"/>
        <v/>
      </c>
      <c r="S50" s="52"/>
    </row>
    <row r="51" spans="1:19">
      <c r="A51" s="6">
        <v>50</v>
      </c>
      <c r="B51" s="6" t="str">
        <f>'申込書（個人種目）'!R71</f>
        <v/>
      </c>
      <c r="C51" s="6" t="str">
        <f>'申込書（個人種目）'!X71</f>
        <v xml:space="preserve"> </v>
      </c>
      <c r="D51" s="6" t="str">
        <f>'申込書（個人種目）'!Y71</f>
        <v/>
      </c>
      <c r="E51" s="6" t="str">
        <f>'申込書（個人種目）'!Z71</f>
        <v/>
      </c>
      <c r="F51" s="6" t="str">
        <f>'申込書（個人種目）'!AA71</f>
        <v/>
      </c>
      <c r="G51" s="6" t="str">
        <f>'申込書（個人種目）'!AB71</f>
        <v/>
      </c>
      <c r="H51" s="6" t="str">
        <f>'申込書（個人種目）'!AC71</f>
        <v/>
      </c>
      <c r="I51" s="6" t="str">
        <f>'申込書（個人種目）'!AD71</f>
        <v/>
      </c>
      <c r="J51" s="6" t="str">
        <f>IF(ISBLANK('申込書（個人種目）'!AE56),"",'申込書（個人種目）'!AE56)</f>
        <v/>
      </c>
      <c r="N51" s="51" t="str">
        <f t="shared" si="0"/>
        <v/>
      </c>
      <c r="O51" s="51" t="str">
        <f t="shared" si="1"/>
        <v/>
      </c>
      <c r="P51" s="51"/>
      <c r="Q51" s="52" t="str">
        <f t="shared" si="2"/>
        <v/>
      </c>
      <c r="R51" s="52" t="str">
        <f t="shared" si="3"/>
        <v/>
      </c>
      <c r="S51" s="52"/>
    </row>
    <row r="52" spans="1:19">
      <c r="A52" s="6">
        <v>51</v>
      </c>
      <c r="B52" s="6" t="str">
        <f>'申込書（個人種目）'!R87</f>
        <v/>
      </c>
      <c r="C52" s="6" t="str">
        <f>'申込書（個人種目）'!X87</f>
        <v xml:space="preserve"> </v>
      </c>
      <c r="D52" s="6" t="str">
        <f>'申込書（個人種目）'!Y87</f>
        <v/>
      </c>
      <c r="E52" s="6" t="str">
        <f>'申込書（個人種目）'!Z87</f>
        <v/>
      </c>
      <c r="F52" s="6" t="str">
        <f>'申込書（個人種目）'!AA87</f>
        <v/>
      </c>
      <c r="G52" s="6" t="str">
        <f>'申込書（個人種目）'!AB87</f>
        <v/>
      </c>
      <c r="H52" s="6" t="str">
        <f>'申込書（個人種目）'!AC87</f>
        <v/>
      </c>
      <c r="I52" s="6" t="str">
        <f>'申込書（個人種目）'!AD87</f>
        <v/>
      </c>
      <c r="J52" s="6" t="str">
        <f>IF(ISBLANK('申込書（個人種目）'!AE57),"",'申込書（個人種目）'!AE57)</f>
        <v/>
      </c>
      <c r="N52" s="51" t="str">
        <f t="shared" si="0"/>
        <v/>
      </c>
      <c r="O52" s="51" t="str">
        <f t="shared" si="1"/>
        <v/>
      </c>
      <c r="P52" s="51"/>
      <c r="Q52" s="52" t="str">
        <f t="shared" si="2"/>
        <v/>
      </c>
      <c r="R52" s="52" t="str">
        <f t="shared" si="3"/>
        <v/>
      </c>
      <c r="S52" s="52"/>
    </row>
    <row r="53" spans="1:19">
      <c r="A53" s="6">
        <v>52</v>
      </c>
      <c r="B53" s="6" t="str">
        <f>'申込書（個人種目）'!R88</f>
        <v/>
      </c>
      <c r="C53" s="6" t="str">
        <f>'申込書（個人種目）'!X88</f>
        <v xml:space="preserve"> </v>
      </c>
      <c r="D53" s="6" t="str">
        <f>'申込書（個人種目）'!Y88</f>
        <v/>
      </c>
      <c r="E53" s="6" t="str">
        <f>'申込書（個人種目）'!Z88</f>
        <v/>
      </c>
      <c r="F53" s="6" t="str">
        <f>'申込書（個人種目）'!AA88</f>
        <v/>
      </c>
      <c r="G53" s="6" t="str">
        <f>'申込書（個人種目）'!AB88</f>
        <v/>
      </c>
      <c r="H53" s="6" t="str">
        <f>'申込書（個人種目）'!AC88</f>
        <v/>
      </c>
      <c r="I53" s="6" t="str">
        <f>'申込書（個人種目）'!AD88</f>
        <v/>
      </c>
      <c r="J53" s="6" t="str">
        <f>IF(ISBLANK('申込書（個人種目）'!AE58),"",'申込書（個人種目）'!AE58)</f>
        <v/>
      </c>
      <c r="N53" s="51" t="str">
        <f t="shared" si="0"/>
        <v/>
      </c>
      <c r="O53" s="51" t="str">
        <f t="shared" si="1"/>
        <v/>
      </c>
      <c r="P53" s="51"/>
      <c r="Q53" s="52" t="str">
        <f t="shared" si="2"/>
        <v/>
      </c>
      <c r="R53" s="52" t="str">
        <f t="shared" si="3"/>
        <v/>
      </c>
      <c r="S53" s="52"/>
    </row>
    <row r="54" spans="1:19">
      <c r="A54" s="6">
        <v>53</v>
      </c>
      <c r="B54" s="6" t="str">
        <f>'申込書（個人種目）'!R89</f>
        <v/>
      </c>
      <c r="C54" s="6" t="str">
        <f>'申込書（個人種目）'!X89</f>
        <v xml:space="preserve"> </v>
      </c>
      <c r="D54" s="6" t="str">
        <f>'申込書（個人種目）'!Y89</f>
        <v/>
      </c>
      <c r="E54" s="6" t="str">
        <f>'申込書（個人種目）'!Z89</f>
        <v/>
      </c>
      <c r="F54" s="6" t="str">
        <f>'申込書（個人種目）'!AA89</f>
        <v/>
      </c>
      <c r="G54" s="6" t="str">
        <f>'申込書（個人種目）'!AB89</f>
        <v/>
      </c>
      <c r="H54" s="6" t="str">
        <f>'申込書（個人種目）'!AC89</f>
        <v/>
      </c>
      <c r="I54" s="6" t="str">
        <f>'申込書（個人種目）'!AD89</f>
        <v/>
      </c>
      <c r="J54" s="6" t="str">
        <f>IF(ISBLANK('申込書（個人種目）'!AE59),"",'申込書（個人種目）'!AE59)</f>
        <v/>
      </c>
      <c r="N54" s="51" t="str">
        <f t="shared" si="0"/>
        <v/>
      </c>
      <c r="O54" s="51" t="str">
        <f t="shared" si="1"/>
        <v/>
      </c>
      <c r="P54" s="51"/>
      <c r="Q54" s="52" t="str">
        <f t="shared" si="2"/>
        <v/>
      </c>
      <c r="R54" s="52" t="str">
        <f t="shared" si="3"/>
        <v/>
      </c>
      <c r="S54" s="52"/>
    </row>
    <row r="55" spans="1:19">
      <c r="A55" s="6">
        <v>54</v>
      </c>
      <c r="B55" s="6" t="str">
        <f>'申込書（個人種目）'!R90</f>
        <v/>
      </c>
      <c r="C55" s="6" t="str">
        <f>'申込書（個人種目）'!X90</f>
        <v xml:space="preserve"> </v>
      </c>
      <c r="D55" s="6" t="str">
        <f>'申込書（個人種目）'!Y90</f>
        <v/>
      </c>
      <c r="E55" s="6" t="str">
        <f>'申込書（個人種目）'!Z90</f>
        <v/>
      </c>
      <c r="F55" s="6" t="str">
        <f>'申込書（個人種目）'!AA90</f>
        <v/>
      </c>
      <c r="G55" s="6" t="str">
        <f>'申込書（個人種目）'!AB90</f>
        <v/>
      </c>
      <c r="H55" s="6" t="str">
        <f>'申込書（個人種目）'!AC90</f>
        <v/>
      </c>
      <c r="I55" s="6" t="str">
        <f>'申込書（個人種目）'!AD90</f>
        <v/>
      </c>
      <c r="J55" s="6" t="str">
        <f>IF(ISBLANK('申込書（個人種目）'!AE60),"",'申込書（個人種目）'!AE60)</f>
        <v/>
      </c>
      <c r="N55" s="51" t="str">
        <f t="shared" si="0"/>
        <v/>
      </c>
      <c r="O55" s="51" t="str">
        <f t="shared" si="1"/>
        <v/>
      </c>
      <c r="P55" s="51"/>
      <c r="Q55" s="52" t="str">
        <f t="shared" si="2"/>
        <v/>
      </c>
      <c r="R55" s="52" t="str">
        <f t="shared" si="3"/>
        <v/>
      </c>
      <c r="S55" s="52"/>
    </row>
    <row r="56" spans="1:19">
      <c r="A56" s="6">
        <v>55</v>
      </c>
      <c r="B56" s="6" t="str">
        <f>'申込書（個人種目）'!R91</f>
        <v/>
      </c>
      <c r="C56" s="6" t="str">
        <f>'申込書（個人種目）'!X91</f>
        <v xml:space="preserve"> </v>
      </c>
      <c r="D56" s="6" t="str">
        <f>'申込書（個人種目）'!Y91</f>
        <v/>
      </c>
      <c r="E56" s="6" t="str">
        <f>'申込書（個人種目）'!Z91</f>
        <v/>
      </c>
      <c r="F56" s="6" t="str">
        <f>'申込書（個人種目）'!AA91</f>
        <v/>
      </c>
      <c r="G56" s="6" t="str">
        <f>'申込書（個人種目）'!AB91</f>
        <v/>
      </c>
      <c r="H56" s="6" t="str">
        <f>'申込書（個人種目）'!AC91</f>
        <v/>
      </c>
      <c r="I56" s="6" t="str">
        <f>'申込書（個人種目）'!AD91</f>
        <v/>
      </c>
      <c r="J56" s="6" t="str">
        <f>IF(ISBLANK('申込書（個人種目）'!AE61),"",'申込書（個人種目）'!AE61)</f>
        <v/>
      </c>
      <c r="N56" s="51" t="str">
        <f t="shared" si="0"/>
        <v/>
      </c>
      <c r="O56" s="51" t="str">
        <f t="shared" si="1"/>
        <v/>
      </c>
      <c r="P56" s="51"/>
      <c r="Q56" s="52" t="str">
        <f t="shared" si="2"/>
        <v/>
      </c>
      <c r="R56" s="52" t="str">
        <f t="shared" si="3"/>
        <v/>
      </c>
      <c r="S56" s="52"/>
    </row>
    <row r="57" spans="1:19">
      <c r="A57" s="6">
        <v>56</v>
      </c>
      <c r="B57" s="6" t="str">
        <f>'申込書（個人種目）'!R92</f>
        <v/>
      </c>
      <c r="C57" s="6" t="str">
        <f>'申込書（個人種目）'!X92</f>
        <v xml:space="preserve"> </v>
      </c>
      <c r="D57" s="6" t="str">
        <f>'申込書（個人種目）'!Y92</f>
        <v/>
      </c>
      <c r="E57" s="6" t="str">
        <f>'申込書（個人種目）'!Z92</f>
        <v/>
      </c>
      <c r="F57" s="6" t="str">
        <f>'申込書（個人種目）'!AA92</f>
        <v/>
      </c>
      <c r="G57" s="6" t="str">
        <f>'申込書（個人種目）'!AB92</f>
        <v/>
      </c>
      <c r="H57" s="6" t="str">
        <f>'申込書（個人種目）'!AC92</f>
        <v/>
      </c>
      <c r="I57" s="6" t="str">
        <f>'申込書（個人種目）'!AD92</f>
        <v/>
      </c>
      <c r="J57" s="6" t="str">
        <f>IF(ISBLANK('申込書（個人種目）'!AE62),"",'申込書（個人種目）'!AE62)</f>
        <v/>
      </c>
      <c r="N57" s="51" t="str">
        <f t="shared" si="0"/>
        <v/>
      </c>
      <c r="O57" s="51" t="str">
        <f t="shared" si="1"/>
        <v/>
      </c>
      <c r="P57" s="51"/>
      <c r="Q57" s="52" t="str">
        <f t="shared" si="2"/>
        <v/>
      </c>
      <c r="R57" s="52" t="str">
        <f t="shared" si="3"/>
        <v/>
      </c>
      <c r="S57" s="52"/>
    </row>
    <row r="58" spans="1:19">
      <c r="A58" s="6">
        <v>57</v>
      </c>
      <c r="B58" s="6" t="str">
        <f>'申込書（個人種目）'!R93</f>
        <v/>
      </c>
      <c r="C58" s="6" t="str">
        <f>'申込書（個人種目）'!X93</f>
        <v xml:space="preserve"> </v>
      </c>
      <c r="D58" s="6" t="str">
        <f>'申込書（個人種目）'!Y93</f>
        <v/>
      </c>
      <c r="E58" s="6" t="str">
        <f>'申込書（個人種目）'!Z93</f>
        <v/>
      </c>
      <c r="F58" s="6" t="str">
        <f>'申込書（個人種目）'!AA93</f>
        <v/>
      </c>
      <c r="G58" s="6" t="str">
        <f>'申込書（個人種目）'!AB93</f>
        <v/>
      </c>
      <c r="H58" s="6" t="str">
        <f>'申込書（個人種目）'!AC93</f>
        <v/>
      </c>
      <c r="I58" s="6" t="str">
        <f>'申込書（個人種目）'!AD93</f>
        <v/>
      </c>
      <c r="J58" s="6" t="str">
        <f>IF(ISBLANK('申込書（個人種目）'!AE63),"",'申込書（個人種目）'!AE63)</f>
        <v/>
      </c>
      <c r="N58" s="51" t="str">
        <f t="shared" si="0"/>
        <v/>
      </c>
      <c r="O58" s="51" t="str">
        <f t="shared" si="1"/>
        <v/>
      </c>
      <c r="P58" s="51"/>
      <c r="Q58" s="52" t="str">
        <f t="shared" si="2"/>
        <v/>
      </c>
      <c r="R58" s="52" t="str">
        <f t="shared" si="3"/>
        <v/>
      </c>
      <c r="S58" s="52"/>
    </row>
    <row r="59" spans="1:19">
      <c r="A59" s="6">
        <v>58</v>
      </c>
      <c r="B59" s="6" t="str">
        <f>'申込書（個人種目）'!R94</f>
        <v/>
      </c>
      <c r="C59" s="6" t="str">
        <f>'申込書（個人種目）'!X94</f>
        <v xml:space="preserve"> </v>
      </c>
      <c r="D59" s="6" t="str">
        <f>'申込書（個人種目）'!Y94</f>
        <v/>
      </c>
      <c r="E59" s="6" t="str">
        <f>'申込書（個人種目）'!Z94</f>
        <v/>
      </c>
      <c r="F59" s="6" t="str">
        <f>'申込書（個人種目）'!AA94</f>
        <v/>
      </c>
      <c r="G59" s="6" t="str">
        <f>'申込書（個人種目）'!AB94</f>
        <v/>
      </c>
      <c r="H59" s="6" t="str">
        <f>'申込書（個人種目）'!AC94</f>
        <v/>
      </c>
      <c r="I59" s="6" t="str">
        <f>'申込書（個人種目）'!AD94</f>
        <v/>
      </c>
      <c r="J59" s="6" t="str">
        <f>IF(ISBLANK('申込書（個人種目）'!AE64),"",'申込書（個人種目）'!AE64)</f>
        <v/>
      </c>
      <c r="N59" s="51" t="str">
        <f t="shared" si="0"/>
        <v/>
      </c>
      <c r="O59" s="51" t="str">
        <f t="shared" si="1"/>
        <v/>
      </c>
      <c r="P59" s="51"/>
      <c r="Q59" s="52" t="str">
        <f t="shared" si="2"/>
        <v/>
      </c>
      <c r="R59" s="52" t="str">
        <f t="shared" si="3"/>
        <v/>
      </c>
      <c r="S59" s="52"/>
    </row>
    <row r="60" spans="1:19">
      <c r="A60" s="6">
        <v>59</v>
      </c>
      <c r="B60" s="6" t="str">
        <f>'申込書（個人種目）'!R95</f>
        <v/>
      </c>
      <c r="C60" s="6" t="str">
        <f>'申込書（個人種目）'!X95</f>
        <v xml:space="preserve"> </v>
      </c>
      <c r="D60" s="6" t="str">
        <f>'申込書（個人種目）'!Y95</f>
        <v/>
      </c>
      <c r="E60" s="6" t="str">
        <f>'申込書（個人種目）'!Z95</f>
        <v/>
      </c>
      <c r="F60" s="6" t="str">
        <f>'申込書（個人種目）'!AA95</f>
        <v/>
      </c>
      <c r="G60" s="6" t="str">
        <f>'申込書（個人種目）'!AB95</f>
        <v/>
      </c>
      <c r="H60" s="6" t="str">
        <f>'申込書（個人種目）'!AC95</f>
        <v/>
      </c>
      <c r="I60" s="6" t="str">
        <f>'申込書（個人種目）'!AD95</f>
        <v/>
      </c>
      <c r="J60" s="6" t="str">
        <f>IF(ISBLANK('申込書（個人種目）'!AE65),"",'申込書（個人種目）'!AE65)</f>
        <v/>
      </c>
      <c r="N60" s="51" t="str">
        <f t="shared" si="0"/>
        <v/>
      </c>
      <c r="O60" s="51" t="str">
        <f t="shared" si="1"/>
        <v/>
      </c>
      <c r="P60" s="51"/>
      <c r="Q60" s="52" t="str">
        <f t="shared" si="2"/>
        <v/>
      </c>
      <c r="R60" s="52" t="str">
        <f t="shared" si="3"/>
        <v/>
      </c>
      <c r="S60" s="52"/>
    </row>
    <row r="61" spans="1:19">
      <c r="A61" s="6">
        <v>60</v>
      </c>
      <c r="B61" s="6" t="str">
        <f>'申込書（個人種目）'!R96</f>
        <v/>
      </c>
      <c r="C61" s="6" t="str">
        <f>'申込書（個人種目）'!X96</f>
        <v xml:space="preserve"> </v>
      </c>
      <c r="D61" s="6" t="str">
        <f>'申込書（個人種目）'!Y96</f>
        <v/>
      </c>
      <c r="E61" s="6" t="str">
        <f>'申込書（個人種目）'!Z96</f>
        <v/>
      </c>
      <c r="F61" s="6" t="str">
        <f>'申込書（個人種目）'!AA96</f>
        <v/>
      </c>
      <c r="G61" s="6" t="str">
        <f>'申込書（個人種目）'!AB96</f>
        <v/>
      </c>
      <c r="H61" s="6" t="str">
        <f>'申込書（個人種目）'!AC96</f>
        <v/>
      </c>
      <c r="I61" s="6" t="str">
        <f>'申込書（個人種目）'!AD96</f>
        <v/>
      </c>
      <c r="J61" s="6" t="str">
        <f>IF(ISBLANK('申込書（個人種目）'!AE66),"",'申込書（個人種目）'!AE66)</f>
        <v/>
      </c>
      <c r="N61" s="51" t="str">
        <f t="shared" si="0"/>
        <v/>
      </c>
      <c r="O61" s="51" t="str">
        <f t="shared" si="1"/>
        <v/>
      </c>
      <c r="P61" s="51"/>
      <c r="Q61" s="52" t="str">
        <f t="shared" si="2"/>
        <v/>
      </c>
      <c r="R61" s="52" t="str">
        <f t="shared" si="3"/>
        <v/>
      </c>
      <c r="S61" s="52"/>
    </row>
    <row r="62" spans="1:19">
      <c r="A62" s="6">
        <v>61</v>
      </c>
      <c r="B62" s="6" t="str">
        <f>'申込書（個人種目）'!R97</f>
        <v/>
      </c>
      <c r="C62" s="6" t="str">
        <f>'申込書（個人種目）'!X97</f>
        <v xml:space="preserve"> </v>
      </c>
      <c r="D62" s="6" t="str">
        <f>'申込書（個人種目）'!Y97</f>
        <v/>
      </c>
      <c r="E62" s="6" t="str">
        <f>'申込書（個人種目）'!Z97</f>
        <v/>
      </c>
      <c r="F62" s="6" t="str">
        <f>'申込書（個人種目）'!AA97</f>
        <v/>
      </c>
      <c r="G62" s="6" t="str">
        <f>'申込書（個人種目）'!AB97</f>
        <v/>
      </c>
      <c r="H62" s="6" t="str">
        <f>'申込書（個人種目）'!AC97</f>
        <v/>
      </c>
      <c r="I62" s="6" t="str">
        <f>'申込書（個人種目）'!AD97</f>
        <v/>
      </c>
      <c r="J62" s="6" t="str">
        <f>IF(ISBLANK('申込書（個人種目）'!AE67),"",'申込書（個人種目）'!AE67)</f>
        <v/>
      </c>
      <c r="N62" s="51" t="str">
        <f t="shared" si="0"/>
        <v/>
      </c>
      <c r="O62" s="51" t="str">
        <f t="shared" si="1"/>
        <v/>
      </c>
      <c r="P62" s="51"/>
      <c r="Q62" s="52" t="str">
        <f t="shared" si="2"/>
        <v/>
      </c>
      <c r="R62" s="52" t="str">
        <f t="shared" si="3"/>
        <v/>
      </c>
      <c r="S62" s="52"/>
    </row>
    <row r="63" spans="1:19">
      <c r="A63" s="6">
        <v>62</v>
      </c>
      <c r="B63" s="6" t="str">
        <f>'申込書（個人種目）'!R98</f>
        <v/>
      </c>
      <c r="C63" s="6" t="str">
        <f>'申込書（個人種目）'!X98</f>
        <v xml:space="preserve"> </v>
      </c>
      <c r="D63" s="6" t="str">
        <f>'申込書（個人種目）'!Y98</f>
        <v/>
      </c>
      <c r="E63" s="6" t="str">
        <f>'申込書（個人種目）'!Z98</f>
        <v/>
      </c>
      <c r="F63" s="6" t="str">
        <f>'申込書（個人種目）'!AA98</f>
        <v/>
      </c>
      <c r="G63" s="6" t="str">
        <f>'申込書（個人種目）'!AB98</f>
        <v/>
      </c>
      <c r="H63" s="6" t="str">
        <f>'申込書（個人種目）'!AC98</f>
        <v/>
      </c>
      <c r="I63" s="6" t="str">
        <f>'申込書（個人種目）'!AD98</f>
        <v/>
      </c>
      <c r="J63" s="6" t="str">
        <f>IF(ISBLANK('申込書（個人種目）'!AE68),"",'申込書（個人種目）'!AE68)</f>
        <v/>
      </c>
      <c r="N63" s="51" t="str">
        <f t="shared" si="0"/>
        <v/>
      </c>
      <c r="O63" s="51" t="str">
        <f t="shared" si="1"/>
        <v/>
      </c>
      <c r="P63" s="51"/>
      <c r="Q63" s="52" t="str">
        <f t="shared" si="2"/>
        <v/>
      </c>
      <c r="R63" s="52" t="str">
        <f t="shared" si="3"/>
        <v/>
      </c>
      <c r="S63" s="52"/>
    </row>
    <row r="64" spans="1:19">
      <c r="A64" s="6">
        <v>63</v>
      </c>
      <c r="B64" s="6" t="str">
        <f>'申込書（個人種目）'!R99</f>
        <v/>
      </c>
      <c r="C64" s="6" t="str">
        <f>'申込書（個人種目）'!X99</f>
        <v xml:space="preserve"> </v>
      </c>
      <c r="D64" s="6" t="str">
        <f>'申込書（個人種目）'!Y99</f>
        <v/>
      </c>
      <c r="E64" s="6" t="str">
        <f>'申込書（個人種目）'!Z99</f>
        <v/>
      </c>
      <c r="F64" s="6" t="str">
        <f>'申込書（個人種目）'!AA99</f>
        <v/>
      </c>
      <c r="G64" s="6" t="str">
        <f>'申込書（個人種目）'!AB99</f>
        <v/>
      </c>
      <c r="H64" s="6" t="str">
        <f>'申込書（個人種目）'!AC99</f>
        <v/>
      </c>
      <c r="I64" s="6" t="str">
        <f>'申込書（個人種目）'!AD99</f>
        <v/>
      </c>
      <c r="J64" s="6" t="str">
        <f>IF(ISBLANK('申込書（個人種目）'!AE69),"",'申込書（個人種目）'!AE69)</f>
        <v/>
      </c>
      <c r="N64" s="51" t="str">
        <f t="shared" si="0"/>
        <v/>
      </c>
      <c r="O64" s="51" t="str">
        <f t="shared" si="1"/>
        <v/>
      </c>
      <c r="P64" s="51"/>
      <c r="Q64" s="52" t="str">
        <f t="shared" si="2"/>
        <v/>
      </c>
      <c r="R64" s="52" t="str">
        <f t="shared" si="3"/>
        <v/>
      </c>
      <c r="S64" s="52"/>
    </row>
    <row r="65" spans="1:19">
      <c r="A65" s="6">
        <v>64</v>
      </c>
      <c r="B65" s="6" t="str">
        <f>'申込書（個人種目）'!R100</f>
        <v/>
      </c>
      <c r="C65" s="6" t="str">
        <f>'申込書（個人種目）'!X100</f>
        <v xml:space="preserve"> </v>
      </c>
      <c r="D65" s="6" t="str">
        <f>'申込書（個人種目）'!Y100</f>
        <v/>
      </c>
      <c r="E65" s="6" t="str">
        <f>'申込書（個人種目）'!Z100</f>
        <v/>
      </c>
      <c r="F65" s="6" t="str">
        <f>'申込書（個人種目）'!AA100</f>
        <v/>
      </c>
      <c r="G65" s="6" t="str">
        <f>'申込書（個人種目）'!AB100</f>
        <v/>
      </c>
      <c r="H65" s="6" t="str">
        <f>'申込書（個人種目）'!AC100</f>
        <v/>
      </c>
      <c r="I65" s="6" t="str">
        <f>'申込書（個人種目）'!AD100</f>
        <v/>
      </c>
      <c r="J65" s="6" t="str">
        <f>IF(ISBLANK('申込書（個人種目）'!AE70),"",'申込書（個人種目）'!AE70)</f>
        <v/>
      </c>
      <c r="N65" s="51" t="str">
        <f t="shared" si="0"/>
        <v/>
      </c>
      <c r="O65" s="51" t="str">
        <f t="shared" si="1"/>
        <v/>
      </c>
      <c r="P65" s="51"/>
      <c r="Q65" s="52" t="str">
        <f t="shared" si="2"/>
        <v/>
      </c>
      <c r="R65" s="52" t="str">
        <f t="shared" si="3"/>
        <v/>
      </c>
      <c r="S65" s="52"/>
    </row>
    <row r="66" spans="1:19">
      <c r="A66" s="6">
        <v>65</v>
      </c>
      <c r="B66" s="6" t="str">
        <f>'申込書（個人種目）'!R101</f>
        <v/>
      </c>
      <c r="C66" s="6" t="str">
        <f>'申込書（個人種目）'!X101</f>
        <v xml:space="preserve"> </v>
      </c>
      <c r="D66" s="6" t="str">
        <f>'申込書（個人種目）'!Y101</f>
        <v/>
      </c>
      <c r="E66" s="6" t="str">
        <f>'申込書（個人種目）'!Z101</f>
        <v/>
      </c>
      <c r="F66" s="6" t="str">
        <f>'申込書（個人種目）'!AA101</f>
        <v/>
      </c>
      <c r="G66" s="6" t="str">
        <f>'申込書（個人種目）'!AB101</f>
        <v/>
      </c>
      <c r="H66" s="6" t="str">
        <f>'申込書（個人種目）'!AC101</f>
        <v/>
      </c>
      <c r="I66" s="6" t="str">
        <f>'申込書（個人種目）'!AD101</f>
        <v/>
      </c>
      <c r="J66" s="6" t="str">
        <f>IF(ISBLANK('申込書（個人種目）'!AE71),"",'申込書（個人種目）'!AE71)</f>
        <v/>
      </c>
      <c r="N66" s="51" t="str">
        <f t="shared" si="0"/>
        <v/>
      </c>
      <c r="O66" s="51" t="str">
        <f t="shared" si="1"/>
        <v/>
      </c>
      <c r="P66" s="51"/>
      <c r="Q66" s="52" t="str">
        <f t="shared" si="2"/>
        <v/>
      </c>
      <c r="R66" s="52" t="str">
        <f t="shared" si="3"/>
        <v/>
      </c>
      <c r="S66" s="52"/>
    </row>
    <row r="67" spans="1:19">
      <c r="A67" s="6">
        <v>66</v>
      </c>
      <c r="B67" s="6" t="str">
        <f>'申込書（個人種目）'!R102</f>
        <v/>
      </c>
      <c r="C67" s="6" t="str">
        <f>'申込書（個人種目）'!X102</f>
        <v xml:space="preserve"> </v>
      </c>
      <c r="D67" s="6" t="str">
        <f>'申込書（個人種目）'!Y102</f>
        <v/>
      </c>
      <c r="E67" s="6" t="str">
        <f>'申込書（個人種目）'!Z102</f>
        <v/>
      </c>
      <c r="F67" s="6" t="str">
        <f>'申込書（個人種目）'!AA102</f>
        <v/>
      </c>
      <c r="G67" s="6" t="str">
        <f>'申込書（個人種目）'!AB102</f>
        <v/>
      </c>
      <c r="H67" s="6" t="str">
        <f>'申込書（個人種目）'!AC102</f>
        <v/>
      </c>
      <c r="I67" s="6" t="str">
        <f>'申込書（個人種目）'!AD102</f>
        <v/>
      </c>
      <c r="J67" s="6" t="str">
        <f>IF(ISBLANK('申込書（個人種目）'!AE72),"",'申込書（個人種目）'!AE72)</f>
        <v/>
      </c>
      <c r="N67" s="51" t="str">
        <f t="shared" ref="N67:N130" si="4">IF(B67="","",IF(B67&lt;200000000,B67,""))</f>
        <v/>
      </c>
      <c r="O67" s="51" t="str">
        <f t="shared" ref="O67:O130" si="5">IF(N67="","",1/COUNTIF($N$2:$N$149,N67))</f>
        <v/>
      </c>
      <c r="P67" s="51"/>
      <c r="Q67" s="52" t="str">
        <f t="shared" ref="Q67:Q130" si="6">IF(B67="","",IF(B67&gt;200000000,B67,""))</f>
        <v/>
      </c>
      <c r="R67" s="52" t="str">
        <f t="shared" ref="R67:R130" si="7">IF(Q67="","",1/COUNTIF($Q$2:$Q$149,Q67))</f>
        <v/>
      </c>
      <c r="S67" s="52"/>
    </row>
    <row r="68" spans="1:19">
      <c r="A68" s="6">
        <v>67</v>
      </c>
      <c r="B68" s="6" t="str">
        <f>'申込書（個人種目）'!R103</f>
        <v/>
      </c>
      <c r="C68" s="6" t="str">
        <f>'申込書（個人種目）'!X103</f>
        <v xml:space="preserve"> </v>
      </c>
      <c r="D68" s="6" t="str">
        <f>'申込書（個人種目）'!Y103</f>
        <v/>
      </c>
      <c r="E68" s="6" t="str">
        <f>'申込書（個人種目）'!Z103</f>
        <v/>
      </c>
      <c r="F68" s="6" t="str">
        <f>'申込書（個人種目）'!AA103</f>
        <v/>
      </c>
      <c r="G68" s="6" t="str">
        <f>'申込書（個人種目）'!AB103</f>
        <v/>
      </c>
      <c r="H68" s="6" t="str">
        <f>'申込書（個人種目）'!AC103</f>
        <v/>
      </c>
      <c r="I68" s="6" t="str">
        <f>'申込書（個人種目）'!AD103</f>
        <v/>
      </c>
      <c r="J68" s="6" t="str">
        <f>IF(ISBLANK('申込書（個人種目）'!AE73),"",'申込書（個人種目）'!AE73)</f>
        <v/>
      </c>
      <c r="N68" s="51" t="str">
        <f t="shared" si="4"/>
        <v/>
      </c>
      <c r="O68" s="51" t="str">
        <f t="shared" si="5"/>
        <v/>
      </c>
      <c r="P68" s="51"/>
      <c r="Q68" s="52" t="str">
        <f t="shared" si="6"/>
        <v/>
      </c>
      <c r="R68" s="52" t="str">
        <f t="shared" si="7"/>
        <v/>
      </c>
      <c r="S68" s="52"/>
    </row>
    <row r="69" spans="1:19">
      <c r="A69" s="6">
        <v>68</v>
      </c>
      <c r="B69" s="6" t="str">
        <f>'申込書（個人種目）'!R104</f>
        <v/>
      </c>
      <c r="C69" s="6" t="str">
        <f>'申込書（個人種目）'!X104</f>
        <v xml:space="preserve"> </v>
      </c>
      <c r="D69" s="6" t="str">
        <f>'申込書（個人種目）'!Y104</f>
        <v/>
      </c>
      <c r="E69" s="6" t="str">
        <f>'申込書（個人種目）'!Z104</f>
        <v/>
      </c>
      <c r="F69" s="6" t="str">
        <f>'申込書（個人種目）'!AA104</f>
        <v/>
      </c>
      <c r="G69" s="6" t="str">
        <f>'申込書（個人種目）'!AB104</f>
        <v/>
      </c>
      <c r="H69" s="6" t="str">
        <f>'申込書（個人種目）'!AC104</f>
        <v/>
      </c>
      <c r="I69" s="6" t="str">
        <f>'申込書（個人種目）'!AD104</f>
        <v/>
      </c>
      <c r="J69" s="6" t="str">
        <f>IF(ISBLANK('申込書（個人種目）'!AE74),"",'申込書（個人種目）'!AE74)</f>
        <v/>
      </c>
      <c r="N69" s="51" t="str">
        <f t="shared" si="4"/>
        <v/>
      </c>
      <c r="O69" s="51" t="str">
        <f t="shared" si="5"/>
        <v/>
      </c>
      <c r="P69" s="51"/>
      <c r="Q69" s="52" t="str">
        <f t="shared" si="6"/>
        <v/>
      </c>
      <c r="R69" s="52" t="str">
        <f t="shared" si="7"/>
        <v/>
      </c>
      <c r="S69" s="52"/>
    </row>
    <row r="70" spans="1:19">
      <c r="A70" s="6">
        <v>69</v>
      </c>
      <c r="B70" s="6" t="str">
        <f>'申込書（個人種目）'!R105</f>
        <v/>
      </c>
      <c r="C70" s="6" t="str">
        <f>'申込書（個人種目）'!X105</f>
        <v xml:space="preserve"> </v>
      </c>
      <c r="D70" s="6" t="str">
        <f>'申込書（個人種目）'!Y105</f>
        <v/>
      </c>
      <c r="E70" s="6" t="str">
        <f>'申込書（個人種目）'!Z105</f>
        <v/>
      </c>
      <c r="F70" s="6" t="str">
        <f>'申込書（個人種目）'!AA105</f>
        <v/>
      </c>
      <c r="G70" s="6" t="str">
        <f>'申込書（個人種目）'!AB105</f>
        <v/>
      </c>
      <c r="H70" s="6" t="str">
        <f>'申込書（個人種目）'!AC105</f>
        <v/>
      </c>
      <c r="I70" s="6" t="str">
        <f>'申込書（個人種目）'!AD105</f>
        <v/>
      </c>
      <c r="J70" s="6" t="str">
        <f>IF(ISBLANK('申込書（個人種目）'!AE75),"",'申込書（個人種目）'!AE75)</f>
        <v/>
      </c>
      <c r="N70" s="51" t="str">
        <f t="shared" si="4"/>
        <v/>
      </c>
      <c r="O70" s="51" t="str">
        <f t="shared" si="5"/>
        <v/>
      </c>
      <c r="P70" s="51"/>
      <c r="Q70" s="52" t="str">
        <f t="shared" si="6"/>
        <v/>
      </c>
      <c r="R70" s="52" t="str">
        <f t="shared" si="7"/>
        <v/>
      </c>
      <c r="S70" s="52"/>
    </row>
    <row r="71" spans="1:19">
      <c r="A71" s="6">
        <v>70</v>
      </c>
      <c r="B71" s="6" t="str">
        <f>'申込書（個人種目）'!R106</f>
        <v/>
      </c>
      <c r="C71" s="6" t="str">
        <f>'申込書（個人種目）'!X106</f>
        <v xml:space="preserve"> </v>
      </c>
      <c r="D71" s="6" t="str">
        <f>'申込書（個人種目）'!Y106</f>
        <v/>
      </c>
      <c r="E71" s="6" t="str">
        <f>'申込書（個人種目）'!Z106</f>
        <v/>
      </c>
      <c r="F71" s="6" t="str">
        <f>'申込書（個人種目）'!AA106</f>
        <v/>
      </c>
      <c r="G71" s="6" t="str">
        <f>'申込書（個人種目）'!AB106</f>
        <v/>
      </c>
      <c r="H71" s="6" t="str">
        <f>'申込書（個人種目）'!AC106</f>
        <v/>
      </c>
      <c r="I71" s="6" t="str">
        <f>'申込書（個人種目）'!AD106</f>
        <v/>
      </c>
      <c r="J71" s="6" t="str">
        <f>IF(ISBLANK('申込書（個人種目）'!AE76),"",'申込書（個人種目）'!AE76)</f>
        <v/>
      </c>
      <c r="N71" s="51" t="str">
        <f t="shared" si="4"/>
        <v/>
      </c>
      <c r="O71" s="51" t="str">
        <f t="shared" si="5"/>
        <v/>
      </c>
      <c r="P71" s="51"/>
      <c r="Q71" s="52" t="str">
        <f t="shared" si="6"/>
        <v/>
      </c>
      <c r="R71" s="52" t="str">
        <f t="shared" si="7"/>
        <v/>
      </c>
      <c r="S71" s="52"/>
    </row>
    <row r="72" spans="1:19">
      <c r="A72" s="6">
        <v>71</v>
      </c>
      <c r="B72" s="6" t="str">
        <f>'申込書（個人種目）'!R107</f>
        <v/>
      </c>
      <c r="C72" s="6" t="str">
        <f>'申込書（個人種目）'!X107</f>
        <v xml:space="preserve"> </v>
      </c>
      <c r="D72" s="6" t="str">
        <f>'申込書（個人種目）'!Y107</f>
        <v/>
      </c>
      <c r="E72" s="6" t="str">
        <f>'申込書（個人種目）'!Z107</f>
        <v/>
      </c>
      <c r="F72" s="6" t="str">
        <f>'申込書（個人種目）'!AA107</f>
        <v/>
      </c>
      <c r="G72" s="6" t="str">
        <f>'申込書（個人種目）'!AB107</f>
        <v/>
      </c>
      <c r="H72" s="6" t="str">
        <f>'申込書（個人種目）'!AC107</f>
        <v/>
      </c>
      <c r="I72" s="6" t="str">
        <f>'申込書（個人種目）'!AD107</f>
        <v/>
      </c>
      <c r="J72" s="6" t="str">
        <f>IF(ISBLANK('申込書（個人種目）'!AE77),"",'申込書（個人種目）'!AE77)</f>
        <v/>
      </c>
      <c r="N72" s="51" t="str">
        <f t="shared" si="4"/>
        <v/>
      </c>
      <c r="O72" s="51" t="str">
        <f t="shared" si="5"/>
        <v/>
      </c>
      <c r="P72" s="51"/>
      <c r="Q72" s="52" t="str">
        <f t="shared" si="6"/>
        <v/>
      </c>
      <c r="R72" s="52" t="str">
        <f t="shared" si="7"/>
        <v/>
      </c>
      <c r="S72" s="52"/>
    </row>
    <row r="73" spans="1:19">
      <c r="A73" s="6">
        <v>72</v>
      </c>
      <c r="B73" s="6" t="str">
        <f>'申込書（個人種目）'!R108</f>
        <v/>
      </c>
      <c r="C73" s="6" t="str">
        <f>'申込書（個人種目）'!X108</f>
        <v xml:space="preserve"> </v>
      </c>
      <c r="D73" s="6" t="str">
        <f>'申込書（個人種目）'!Y108</f>
        <v/>
      </c>
      <c r="E73" s="6" t="str">
        <f>'申込書（個人種目）'!Z108</f>
        <v/>
      </c>
      <c r="F73" s="6" t="str">
        <f>'申込書（個人種目）'!AA108</f>
        <v/>
      </c>
      <c r="G73" s="6" t="str">
        <f>'申込書（個人種目）'!AB108</f>
        <v/>
      </c>
      <c r="H73" s="6" t="str">
        <f>'申込書（個人種目）'!AC108</f>
        <v/>
      </c>
      <c r="I73" s="6" t="str">
        <f>'申込書（個人種目）'!AD108</f>
        <v/>
      </c>
      <c r="J73" s="6" t="str">
        <f>IF(ISBLANK('申込書（個人種目）'!AE78),"",'申込書（個人種目）'!AE78)</f>
        <v/>
      </c>
      <c r="N73" s="51" t="str">
        <f t="shared" si="4"/>
        <v/>
      </c>
      <c r="O73" s="51" t="str">
        <f t="shared" si="5"/>
        <v/>
      </c>
      <c r="P73" s="51"/>
      <c r="Q73" s="52" t="str">
        <f t="shared" si="6"/>
        <v/>
      </c>
      <c r="R73" s="52" t="str">
        <f t="shared" si="7"/>
        <v/>
      </c>
      <c r="S73" s="52"/>
    </row>
    <row r="74" spans="1:19">
      <c r="A74" s="6">
        <v>73</v>
      </c>
      <c r="B74" s="6" t="str">
        <f>'申込書（個人種目）'!R109</f>
        <v/>
      </c>
      <c r="C74" s="6" t="str">
        <f>'申込書（個人種目）'!X109</f>
        <v xml:space="preserve"> </v>
      </c>
      <c r="D74" s="6" t="str">
        <f>'申込書（個人種目）'!Y109</f>
        <v/>
      </c>
      <c r="E74" s="6" t="str">
        <f>'申込書（個人種目）'!Z109</f>
        <v/>
      </c>
      <c r="F74" s="6" t="str">
        <f>'申込書（個人種目）'!AA109</f>
        <v/>
      </c>
      <c r="G74" s="6" t="str">
        <f>'申込書（個人種目）'!AB109</f>
        <v/>
      </c>
      <c r="H74" s="6" t="str">
        <f>'申込書（個人種目）'!AC109</f>
        <v/>
      </c>
      <c r="I74" s="6" t="str">
        <f>'申込書（個人種目）'!AD109</f>
        <v/>
      </c>
      <c r="J74" s="6" t="str">
        <f>IF(ISBLANK('申込書（個人種目）'!AE79),"",'申込書（個人種目）'!AE79)</f>
        <v/>
      </c>
      <c r="N74" s="51" t="str">
        <f t="shared" si="4"/>
        <v/>
      </c>
      <c r="O74" s="51" t="str">
        <f t="shared" si="5"/>
        <v/>
      </c>
      <c r="P74" s="51"/>
      <c r="Q74" s="52" t="str">
        <f t="shared" si="6"/>
        <v/>
      </c>
      <c r="R74" s="52" t="str">
        <f t="shared" si="7"/>
        <v/>
      </c>
      <c r="S74" s="52"/>
    </row>
    <row r="75" spans="1:19">
      <c r="A75" s="6">
        <v>74</v>
      </c>
      <c r="B75" s="6" t="str">
        <f>'申込書（個人種目）'!R110</f>
        <v/>
      </c>
      <c r="C75" s="6" t="str">
        <f>'申込書（個人種目）'!X110</f>
        <v xml:space="preserve"> </v>
      </c>
      <c r="D75" s="6" t="str">
        <f>'申込書（個人種目）'!Y110</f>
        <v/>
      </c>
      <c r="E75" s="6" t="str">
        <f>'申込書（個人種目）'!Z110</f>
        <v/>
      </c>
      <c r="F75" s="6" t="str">
        <f>'申込書（個人種目）'!AA110</f>
        <v/>
      </c>
      <c r="G75" s="6" t="str">
        <f>'申込書（個人種目）'!AB110</f>
        <v/>
      </c>
      <c r="H75" s="6" t="str">
        <f>'申込書（個人種目）'!AC110</f>
        <v/>
      </c>
      <c r="I75" s="6" t="str">
        <f>'申込書（個人種目）'!AD110</f>
        <v/>
      </c>
      <c r="J75" s="6" t="str">
        <f>IF(ISBLANK('申込書（個人種目）'!AE80),"",'申込書（個人種目）'!AE80)</f>
        <v/>
      </c>
      <c r="N75" s="51" t="str">
        <f t="shared" si="4"/>
        <v/>
      </c>
      <c r="O75" s="51" t="str">
        <f t="shared" si="5"/>
        <v/>
      </c>
      <c r="P75" s="51"/>
      <c r="Q75" s="52" t="str">
        <f t="shared" si="6"/>
        <v/>
      </c>
      <c r="R75" s="52" t="str">
        <f t="shared" si="7"/>
        <v/>
      </c>
      <c r="S75" s="52"/>
    </row>
    <row r="76" spans="1:19">
      <c r="A76" s="6">
        <v>75</v>
      </c>
      <c r="B76" s="6" t="str">
        <f>'申込書（個人種目）'!R111</f>
        <v/>
      </c>
      <c r="C76" s="6" t="str">
        <f>'申込書（個人種目）'!X111</f>
        <v xml:space="preserve"> </v>
      </c>
      <c r="D76" s="6" t="str">
        <f>'申込書（個人種目）'!Y111</f>
        <v/>
      </c>
      <c r="E76" s="6" t="str">
        <f>'申込書（個人種目）'!Z111</f>
        <v/>
      </c>
      <c r="F76" s="6" t="str">
        <f>'申込書（個人種目）'!AA111</f>
        <v/>
      </c>
      <c r="G76" s="6" t="str">
        <f>'申込書（個人種目）'!AB111</f>
        <v/>
      </c>
      <c r="H76" s="6" t="str">
        <f>'申込書（個人種目）'!AC111</f>
        <v/>
      </c>
      <c r="I76" s="6" t="str">
        <f>'申込書（個人種目）'!AD111</f>
        <v/>
      </c>
      <c r="J76" s="6" t="str">
        <f>IF(ISBLANK('申込書（個人種目）'!AE81),"",'申込書（個人種目）'!AE81)</f>
        <v/>
      </c>
      <c r="N76" s="51" t="str">
        <f t="shared" si="4"/>
        <v/>
      </c>
      <c r="O76" s="51" t="str">
        <f t="shared" si="5"/>
        <v/>
      </c>
      <c r="P76" s="51"/>
      <c r="Q76" s="52" t="str">
        <f t="shared" si="6"/>
        <v/>
      </c>
      <c r="R76" s="52" t="str">
        <f t="shared" si="7"/>
        <v/>
      </c>
      <c r="S76" s="52"/>
    </row>
    <row r="77" spans="1:19">
      <c r="A77" s="6">
        <v>76</v>
      </c>
      <c r="B77" s="6" t="str">
        <f>'申込書（個人種目）'!R127</f>
        <v/>
      </c>
      <c r="C77" s="6" t="str">
        <f>'申込書（個人種目）'!X127</f>
        <v xml:space="preserve"> </v>
      </c>
      <c r="D77" s="6" t="str">
        <f>'申込書（個人種目）'!Y127</f>
        <v/>
      </c>
      <c r="E77" s="6" t="str">
        <f>'申込書（個人種目）'!Z127</f>
        <v/>
      </c>
      <c r="F77" s="6" t="str">
        <f>'申込書（個人種目）'!AA127</f>
        <v/>
      </c>
      <c r="G77" s="6" t="str">
        <f>'申込書（個人種目）'!AB127</f>
        <v/>
      </c>
      <c r="H77" s="6" t="str">
        <f>'申込書（個人種目）'!AC127</f>
        <v/>
      </c>
      <c r="I77" s="6" t="str">
        <f>'申込書（個人種目）'!AD127</f>
        <v/>
      </c>
      <c r="J77" s="6" t="str">
        <f>IF(ISBLANK('申込書（個人種目）'!AE82),"",'申込書（個人種目）'!AE82)</f>
        <v/>
      </c>
      <c r="N77" s="51" t="str">
        <f t="shared" si="4"/>
        <v/>
      </c>
      <c r="O77" s="51" t="str">
        <f t="shared" si="5"/>
        <v/>
      </c>
      <c r="P77" s="51"/>
      <c r="Q77" s="52" t="str">
        <f t="shared" si="6"/>
        <v/>
      </c>
      <c r="R77" s="52" t="str">
        <f t="shared" si="7"/>
        <v/>
      </c>
      <c r="S77" s="52"/>
    </row>
    <row r="78" spans="1:19">
      <c r="A78" s="6">
        <v>77</v>
      </c>
      <c r="B78" s="6" t="str">
        <f>'申込書（個人種目）'!R128</f>
        <v/>
      </c>
      <c r="C78" s="6" t="str">
        <f>'申込書（個人種目）'!X128</f>
        <v xml:space="preserve"> </v>
      </c>
      <c r="D78" s="6" t="str">
        <f>'申込書（個人種目）'!Y128</f>
        <v/>
      </c>
      <c r="E78" s="6" t="str">
        <f>'申込書（個人種目）'!Z128</f>
        <v/>
      </c>
      <c r="F78" s="6" t="str">
        <f>'申込書（個人種目）'!AA128</f>
        <v/>
      </c>
      <c r="G78" s="6" t="str">
        <f>'申込書（個人種目）'!AB128</f>
        <v/>
      </c>
      <c r="H78" s="6" t="str">
        <f>'申込書（個人種目）'!AC128</f>
        <v/>
      </c>
      <c r="I78" s="6" t="str">
        <f>'申込書（個人種目）'!AD128</f>
        <v/>
      </c>
      <c r="J78" s="6" t="str">
        <f>IF(ISBLANK('申込書（個人種目）'!AE83),"",'申込書（個人種目）'!AE83)</f>
        <v/>
      </c>
      <c r="N78" s="51" t="str">
        <f t="shared" si="4"/>
        <v/>
      </c>
      <c r="O78" s="51" t="str">
        <f t="shared" si="5"/>
        <v/>
      </c>
      <c r="P78" s="51"/>
      <c r="Q78" s="52" t="str">
        <f t="shared" si="6"/>
        <v/>
      </c>
      <c r="R78" s="52" t="str">
        <f t="shared" si="7"/>
        <v/>
      </c>
      <c r="S78" s="52"/>
    </row>
    <row r="79" spans="1:19">
      <c r="A79" s="6">
        <v>78</v>
      </c>
      <c r="B79" s="6" t="str">
        <f>'申込書（個人種目）'!R129</f>
        <v/>
      </c>
      <c r="C79" s="6" t="str">
        <f>'申込書（個人種目）'!X129</f>
        <v xml:space="preserve"> </v>
      </c>
      <c r="D79" s="6" t="str">
        <f>'申込書（個人種目）'!Y129</f>
        <v/>
      </c>
      <c r="E79" s="6" t="str">
        <f>'申込書（個人種目）'!Z129</f>
        <v/>
      </c>
      <c r="F79" s="6" t="str">
        <f>'申込書（個人種目）'!AA129</f>
        <v/>
      </c>
      <c r="G79" s="6" t="str">
        <f>'申込書（個人種目）'!AB129</f>
        <v/>
      </c>
      <c r="H79" s="6" t="str">
        <f>'申込書（個人種目）'!AC129</f>
        <v/>
      </c>
      <c r="I79" s="6" t="str">
        <f>'申込書（個人種目）'!AD129</f>
        <v/>
      </c>
      <c r="J79" s="6" t="str">
        <f>IF(ISBLANK('申込書（個人種目）'!AE84),"",'申込書（個人種目）'!AE84)</f>
        <v/>
      </c>
      <c r="N79" s="51" t="str">
        <f t="shared" si="4"/>
        <v/>
      </c>
      <c r="O79" s="51" t="str">
        <f t="shared" si="5"/>
        <v/>
      </c>
      <c r="P79" s="51"/>
      <c r="Q79" s="52" t="str">
        <f t="shared" si="6"/>
        <v/>
      </c>
      <c r="R79" s="52" t="str">
        <f t="shared" si="7"/>
        <v/>
      </c>
      <c r="S79" s="52"/>
    </row>
    <row r="80" spans="1:19">
      <c r="A80" s="6">
        <v>79</v>
      </c>
      <c r="B80" s="6" t="str">
        <f>'申込書（個人種目）'!R130</f>
        <v/>
      </c>
      <c r="C80" s="6" t="str">
        <f>'申込書（個人種目）'!X130</f>
        <v xml:space="preserve"> </v>
      </c>
      <c r="D80" s="6" t="str">
        <f>'申込書（個人種目）'!Y130</f>
        <v/>
      </c>
      <c r="E80" s="6" t="str">
        <f>'申込書（個人種目）'!Z130</f>
        <v/>
      </c>
      <c r="F80" s="6" t="str">
        <f>'申込書（個人種目）'!AA130</f>
        <v/>
      </c>
      <c r="G80" s="6" t="str">
        <f>'申込書（個人種目）'!AB130</f>
        <v/>
      </c>
      <c r="H80" s="6" t="str">
        <f>'申込書（個人種目）'!AC130</f>
        <v/>
      </c>
      <c r="I80" s="6" t="str">
        <f>'申込書（個人種目）'!AD130</f>
        <v/>
      </c>
      <c r="J80" s="6" t="str">
        <f>IF(ISBLANK('申込書（個人種目）'!AE85),"",'申込書（個人種目）'!AE85)</f>
        <v/>
      </c>
      <c r="N80" s="51" t="str">
        <f t="shared" si="4"/>
        <v/>
      </c>
      <c r="O80" s="51" t="str">
        <f t="shared" si="5"/>
        <v/>
      </c>
      <c r="P80" s="51"/>
      <c r="Q80" s="52" t="str">
        <f t="shared" si="6"/>
        <v/>
      </c>
      <c r="R80" s="52" t="str">
        <f t="shared" si="7"/>
        <v/>
      </c>
      <c r="S80" s="52"/>
    </row>
    <row r="81" spans="1:19">
      <c r="A81" s="6">
        <v>80</v>
      </c>
      <c r="B81" s="6" t="str">
        <f>'申込書（個人種目）'!R131</f>
        <v/>
      </c>
      <c r="C81" s="6" t="str">
        <f>'申込書（個人種目）'!X131</f>
        <v xml:space="preserve"> </v>
      </c>
      <c r="D81" s="6" t="str">
        <f>'申込書（個人種目）'!Y131</f>
        <v/>
      </c>
      <c r="E81" s="6" t="str">
        <f>'申込書（個人種目）'!Z131</f>
        <v/>
      </c>
      <c r="F81" s="6" t="str">
        <f>'申込書（個人種目）'!AA131</f>
        <v/>
      </c>
      <c r="G81" s="6" t="str">
        <f>'申込書（個人種目）'!AB131</f>
        <v/>
      </c>
      <c r="H81" s="6" t="str">
        <f>'申込書（個人種目）'!AC131</f>
        <v/>
      </c>
      <c r="I81" s="6" t="str">
        <f>'申込書（個人種目）'!AD131</f>
        <v/>
      </c>
      <c r="J81" s="6" t="str">
        <f>IF(ISBLANK('申込書（個人種目）'!AE86),"",'申込書（個人種目）'!AE86)</f>
        <v/>
      </c>
      <c r="N81" s="51" t="str">
        <f t="shared" si="4"/>
        <v/>
      </c>
      <c r="O81" s="51" t="str">
        <f t="shared" si="5"/>
        <v/>
      </c>
      <c r="P81" s="51"/>
      <c r="Q81" s="52" t="str">
        <f t="shared" si="6"/>
        <v/>
      </c>
      <c r="R81" s="52" t="str">
        <f t="shared" si="7"/>
        <v/>
      </c>
      <c r="S81" s="52"/>
    </row>
    <row r="82" spans="1:19">
      <c r="A82" s="6">
        <v>81</v>
      </c>
      <c r="B82" s="6" t="str">
        <f>'申込書（個人種目）'!R132</f>
        <v/>
      </c>
      <c r="C82" s="6" t="str">
        <f>'申込書（個人種目）'!X132</f>
        <v xml:space="preserve"> </v>
      </c>
      <c r="D82" s="6" t="str">
        <f>'申込書（個人種目）'!Y132</f>
        <v/>
      </c>
      <c r="E82" s="6" t="str">
        <f>'申込書（個人種目）'!Z132</f>
        <v/>
      </c>
      <c r="F82" s="6" t="str">
        <f>'申込書（個人種目）'!AA132</f>
        <v/>
      </c>
      <c r="G82" s="6" t="str">
        <f>'申込書（個人種目）'!AB132</f>
        <v/>
      </c>
      <c r="H82" s="6" t="str">
        <f>'申込書（個人種目）'!AC132</f>
        <v/>
      </c>
      <c r="I82" s="6" t="str">
        <f>'申込書（個人種目）'!AD132</f>
        <v/>
      </c>
      <c r="J82" s="6" t="str">
        <f>IF(ISBLANK('申込書（個人種目）'!AE87),"",'申込書（個人種目）'!AE87)</f>
        <v/>
      </c>
      <c r="N82" s="51" t="str">
        <f t="shared" si="4"/>
        <v/>
      </c>
      <c r="O82" s="51" t="str">
        <f t="shared" si="5"/>
        <v/>
      </c>
      <c r="P82" s="51"/>
      <c r="Q82" s="52" t="str">
        <f t="shared" si="6"/>
        <v/>
      </c>
      <c r="R82" s="52" t="str">
        <f t="shared" si="7"/>
        <v/>
      </c>
      <c r="S82" s="52"/>
    </row>
    <row r="83" spans="1:19">
      <c r="A83" s="6">
        <v>82</v>
      </c>
      <c r="B83" s="6" t="str">
        <f>'申込書（個人種目）'!R133</f>
        <v/>
      </c>
      <c r="C83" s="6" t="str">
        <f>'申込書（個人種目）'!X133</f>
        <v xml:space="preserve"> </v>
      </c>
      <c r="D83" s="6" t="str">
        <f>'申込書（個人種目）'!Y133</f>
        <v/>
      </c>
      <c r="E83" s="6" t="str">
        <f>'申込書（個人種目）'!Z133</f>
        <v/>
      </c>
      <c r="F83" s="6" t="str">
        <f>'申込書（個人種目）'!AA133</f>
        <v/>
      </c>
      <c r="G83" s="6" t="str">
        <f>'申込書（個人種目）'!AB133</f>
        <v/>
      </c>
      <c r="H83" s="6" t="str">
        <f>'申込書（個人種目）'!AC133</f>
        <v/>
      </c>
      <c r="I83" s="6" t="str">
        <f>'申込書（個人種目）'!AD133</f>
        <v/>
      </c>
      <c r="J83" s="6" t="str">
        <f>IF(ISBLANK('申込書（個人種目）'!AE88),"",'申込書（個人種目）'!AE88)</f>
        <v/>
      </c>
      <c r="N83" s="51" t="str">
        <f t="shared" si="4"/>
        <v/>
      </c>
      <c r="O83" s="51" t="str">
        <f t="shared" si="5"/>
        <v/>
      </c>
      <c r="P83" s="51"/>
      <c r="Q83" s="52" t="str">
        <f t="shared" si="6"/>
        <v/>
      </c>
      <c r="R83" s="52" t="str">
        <f t="shared" si="7"/>
        <v/>
      </c>
      <c r="S83" s="52"/>
    </row>
    <row r="84" spans="1:19">
      <c r="A84" s="6">
        <v>83</v>
      </c>
      <c r="B84" s="6" t="str">
        <f>'申込書（個人種目）'!R134</f>
        <v/>
      </c>
      <c r="C84" s="6" t="str">
        <f>'申込書（個人種目）'!X134</f>
        <v xml:space="preserve"> </v>
      </c>
      <c r="D84" s="6" t="str">
        <f>'申込書（個人種目）'!Y134</f>
        <v/>
      </c>
      <c r="E84" s="6" t="str">
        <f>'申込書（個人種目）'!Z134</f>
        <v/>
      </c>
      <c r="F84" s="6" t="str">
        <f>'申込書（個人種目）'!AA134</f>
        <v/>
      </c>
      <c r="G84" s="6" t="str">
        <f>'申込書（個人種目）'!AB134</f>
        <v/>
      </c>
      <c r="H84" s="6" t="str">
        <f>'申込書（個人種目）'!AC134</f>
        <v/>
      </c>
      <c r="I84" s="6" t="str">
        <f>'申込書（個人種目）'!AD134</f>
        <v/>
      </c>
      <c r="J84" s="6" t="str">
        <f>IF(ISBLANK('申込書（個人種目）'!AE89),"",'申込書（個人種目）'!AE89)</f>
        <v/>
      </c>
      <c r="N84" s="51" t="str">
        <f t="shared" si="4"/>
        <v/>
      </c>
      <c r="O84" s="51" t="str">
        <f t="shared" si="5"/>
        <v/>
      </c>
      <c r="P84" s="51"/>
      <c r="Q84" s="52" t="str">
        <f t="shared" si="6"/>
        <v/>
      </c>
      <c r="R84" s="52" t="str">
        <f t="shared" si="7"/>
        <v/>
      </c>
      <c r="S84" s="52"/>
    </row>
    <row r="85" spans="1:19">
      <c r="A85" s="6">
        <v>84</v>
      </c>
      <c r="B85" s="6" t="str">
        <f>'申込書（個人種目）'!R135</f>
        <v/>
      </c>
      <c r="C85" s="6" t="str">
        <f>'申込書（個人種目）'!X135</f>
        <v xml:space="preserve"> </v>
      </c>
      <c r="D85" s="6" t="str">
        <f>'申込書（個人種目）'!Y135</f>
        <v/>
      </c>
      <c r="E85" s="6" t="str">
        <f>'申込書（個人種目）'!Z135</f>
        <v/>
      </c>
      <c r="F85" s="6" t="str">
        <f>'申込書（個人種目）'!AA135</f>
        <v/>
      </c>
      <c r="G85" s="6" t="str">
        <f>'申込書（個人種目）'!AB135</f>
        <v/>
      </c>
      <c r="H85" s="6" t="str">
        <f>'申込書（個人種目）'!AC135</f>
        <v/>
      </c>
      <c r="I85" s="6" t="str">
        <f>'申込書（個人種目）'!AD135</f>
        <v/>
      </c>
      <c r="J85" s="6" t="str">
        <f>IF(ISBLANK('申込書（個人種目）'!AE90),"",'申込書（個人種目）'!AE90)</f>
        <v/>
      </c>
      <c r="N85" s="51" t="str">
        <f t="shared" si="4"/>
        <v/>
      </c>
      <c r="O85" s="51" t="str">
        <f t="shared" si="5"/>
        <v/>
      </c>
      <c r="P85" s="51"/>
      <c r="Q85" s="52" t="str">
        <f t="shared" si="6"/>
        <v/>
      </c>
      <c r="R85" s="52" t="str">
        <f t="shared" si="7"/>
        <v/>
      </c>
      <c r="S85" s="52"/>
    </row>
    <row r="86" spans="1:19">
      <c r="A86" s="6">
        <v>85</v>
      </c>
      <c r="B86" s="6" t="str">
        <f>'申込書（個人種目）'!R136</f>
        <v/>
      </c>
      <c r="C86" s="6" t="str">
        <f>'申込書（個人種目）'!X136</f>
        <v xml:space="preserve"> </v>
      </c>
      <c r="D86" s="6" t="str">
        <f>'申込書（個人種目）'!Y136</f>
        <v/>
      </c>
      <c r="E86" s="6" t="str">
        <f>'申込書（個人種目）'!Z136</f>
        <v/>
      </c>
      <c r="F86" s="6" t="str">
        <f>'申込書（個人種目）'!AA136</f>
        <v/>
      </c>
      <c r="G86" s="6" t="str">
        <f>'申込書（個人種目）'!AB136</f>
        <v/>
      </c>
      <c r="H86" s="6" t="str">
        <f>'申込書（個人種目）'!AC136</f>
        <v/>
      </c>
      <c r="I86" s="6" t="str">
        <f>'申込書（個人種目）'!AD136</f>
        <v/>
      </c>
      <c r="J86" s="6" t="str">
        <f>IF(ISBLANK('申込書（個人種目）'!AE91),"",'申込書（個人種目）'!AE91)</f>
        <v/>
      </c>
      <c r="N86" s="51" t="str">
        <f t="shared" si="4"/>
        <v/>
      </c>
      <c r="O86" s="51" t="str">
        <f t="shared" si="5"/>
        <v/>
      </c>
      <c r="P86" s="51"/>
      <c r="Q86" s="52" t="str">
        <f t="shared" si="6"/>
        <v/>
      </c>
      <c r="R86" s="52" t="str">
        <f t="shared" si="7"/>
        <v/>
      </c>
      <c r="S86" s="52"/>
    </row>
    <row r="87" spans="1:19">
      <c r="A87" s="6">
        <v>86</v>
      </c>
      <c r="B87" s="6" t="str">
        <f>'申込書（個人種目）'!R137</f>
        <v/>
      </c>
      <c r="C87" s="6" t="str">
        <f>'申込書（個人種目）'!X137</f>
        <v xml:space="preserve"> </v>
      </c>
      <c r="D87" s="6" t="str">
        <f>'申込書（個人種目）'!Y137</f>
        <v/>
      </c>
      <c r="E87" s="6" t="str">
        <f>'申込書（個人種目）'!Z137</f>
        <v/>
      </c>
      <c r="F87" s="6" t="str">
        <f>'申込書（個人種目）'!AA137</f>
        <v/>
      </c>
      <c r="G87" s="6" t="str">
        <f>'申込書（個人種目）'!AB137</f>
        <v/>
      </c>
      <c r="H87" s="6" t="str">
        <f>'申込書（個人種目）'!AC137</f>
        <v/>
      </c>
      <c r="I87" s="6" t="str">
        <f>'申込書（個人種目）'!AD137</f>
        <v/>
      </c>
      <c r="J87" s="6" t="str">
        <f>IF(ISBLANK('申込書（個人種目）'!AE92),"",'申込書（個人種目）'!AE92)</f>
        <v/>
      </c>
      <c r="N87" s="51" t="str">
        <f t="shared" si="4"/>
        <v/>
      </c>
      <c r="O87" s="51" t="str">
        <f t="shared" si="5"/>
        <v/>
      </c>
      <c r="P87" s="51"/>
      <c r="Q87" s="52" t="str">
        <f t="shared" si="6"/>
        <v/>
      </c>
      <c r="R87" s="52" t="str">
        <f t="shared" si="7"/>
        <v/>
      </c>
      <c r="S87" s="52"/>
    </row>
    <row r="88" spans="1:19">
      <c r="A88" s="6">
        <v>87</v>
      </c>
      <c r="B88" s="6" t="str">
        <f>'申込書（個人種目）'!R138</f>
        <v/>
      </c>
      <c r="C88" s="6" t="str">
        <f>'申込書（個人種目）'!X138</f>
        <v xml:space="preserve"> </v>
      </c>
      <c r="D88" s="6" t="str">
        <f>'申込書（個人種目）'!Y138</f>
        <v/>
      </c>
      <c r="E88" s="6" t="str">
        <f>'申込書（個人種目）'!Z138</f>
        <v/>
      </c>
      <c r="F88" s="6" t="str">
        <f>'申込書（個人種目）'!AA138</f>
        <v/>
      </c>
      <c r="G88" s="6" t="str">
        <f>'申込書（個人種目）'!AB138</f>
        <v/>
      </c>
      <c r="H88" s="6" t="str">
        <f>'申込書（個人種目）'!AC138</f>
        <v/>
      </c>
      <c r="I88" s="6" t="str">
        <f>'申込書（個人種目）'!AD138</f>
        <v/>
      </c>
      <c r="J88" s="6" t="str">
        <f>IF(ISBLANK('申込書（個人種目）'!AE93),"",'申込書（個人種目）'!AE93)</f>
        <v/>
      </c>
      <c r="N88" s="51" t="str">
        <f t="shared" si="4"/>
        <v/>
      </c>
      <c r="O88" s="51" t="str">
        <f t="shared" si="5"/>
        <v/>
      </c>
      <c r="P88" s="51"/>
      <c r="Q88" s="52" t="str">
        <f t="shared" si="6"/>
        <v/>
      </c>
      <c r="R88" s="52" t="str">
        <f t="shared" si="7"/>
        <v/>
      </c>
      <c r="S88" s="52"/>
    </row>
    <row r="89" spans="1:19">
      <c r="A89" s="6">
        <v>88</v>
      </c>
      <c r="B89" s="6" t="str">
        <f>'申込書（個人種目）'!R139</f>
        <v/>
      </c>
      <c r="C89" s="6" t="str">
        <f>'申込書（個人種目）'!X139</f>
        <v xml:space="preserve"> </v>
      </c>
      <c r="D89" s="6" t="str">
        <f>'申込書（個人種目）'!Y139</f>
        <v/>
      </c>
      <c r="E89" s="6" t="str">
        <f>'申込書（個人種目）'!Z139</f>
        <v/>
      </c>
      <c r="F89" s="6" t="str">
        <f>'申込書（個人種目）'!AA139</f>
        <v/>
      </c>
      <c r="G89" s="6" t="str">
        <f>'申込書（個人種目）'!AB139</f>
        <v/>
      </c>
      <c r="H89" s="6" t="str">
        <f>'申込書（個人種目）'!AC139</f>
        <v/>
      </c>
      <c r="I89" s="6" t="str">
        <f>'申込書（個人種目）'!AD139</f>
        <v/>
      </c>
      <c r="J89" s="6" t="str">
        <f>IF(ISBLANK('申込書（個人種目）'!AE94),"",'申込書（個人種目）'!AE94)</f>
        <v/>
      </c>
      <c r="N89" s="51" t="str">
        <f t="shared" si="4"/>
        <v/>
      </c>
      <c r="O89" s="51" t="str">
        <f t="shared" si="5"/>
        <v/>
      </c>
      <c r="P89" s="51"/>
      <c r="Q89" s="52" t="str">
        <f t="shared" si="6"/>
        <v/>
      </c>
      <c r="R89" s="52" t="str">
        <f t="shared" si="7"/>
        <v/>
      </c>
      <c r="S89" s="52"/>
    </row>
    <row r="90" spans="1:19">
      <c r="A90" s="6">
        <v>89</v>
      </c>
      <c r="B90" s="6" t="str">
        <f>'申込書（個人種目）'!R140</f>
        <v/>
      </c>
      <c r="C90" s="6" t="str">
        <f>'申込書（個人種目）'!X140</f>
        <v xml:space="preserve"> </v>
      </c>
      <c r="D90" s="6" t="str">
        <f>'申込書（個人種目）'!Y140</f>
        <v/>
      </c>
      <c r="E90" s="6" t="str">
        <f>'申込書（個人種目）'!Z140</f>
        <v/>
      </c>
      <c r="F90" s="6" t="str">
        <f>'申込書（個人種目）'!AA140</f>
        <v/>
      </c>
      <c r="G90" s="6" t="str">
        <f>'申込書（個人種目）'!AB140</f>
        <v/>
      </c>
      <c r="H90" s="6" t="str">
        <f>'申込書（個人種目）'!AC140</f>
        <v/>
      </c>
      <c r="I90" s="6" t="str">
        <f>'申込書（個人種目）'!AD140</f>
        <v/>
      </c>
      <c r="J90" s="6" t="str">
        <f>IF(ISBLANK('申込書（個人種目）'!AE95),"",'申込書（個人種目）'!AE95)</f>
        <v/>
      </c>
      <c r="N90" s="51" t="str">
        <f t="shared" si="4"/>
        <v/>
      </c>
      <c r="O90" s="51" t="str">
        <f t="shared" si="5"/>
        <v/>
      </c>
      <c r="P90" s="51"/>
      <c r="Q90" s="52" t="str">
        <f t="shared" si="6"/>
        <v/>
      </c>
      <c r="R90" s="52" t="str">
        <f t="shared" si="7"/>
        <v/>
      </c>
      <c r="S90" s="52"/>
    </row>
    <row r="91" spans="1:19">
      <c r="A91" s="6">
        <v>90</v>
      </c>
      <c r="B91" s="6" t="str">
        <f>'申込書（個人種目）'!R141</f>
        <v/>
      </c>
      <c r="C91" s="6" t="str">
        <f>'申込書（個人種目）'!X141</f>
        <v xml:space="preserve"> </v>
      </c>
      <c r="D91" s="6" t="str">
        <f>'申込書（個人種目）'!Y141</f>
        <v/>
      </c>
      <c r="E91" s="6" t="str">
        <f>'申込書（個人種目）'!Z141</f>
        <v/>
      </c>
      <c r="F91" s="6" t="str">
        <f>'申込書（個人種目）'!AA141</f>
        <v/>
      </c>
      <c r="G91" s="6" t="str">
        <f>'申込書（個人種目）'!AB141</f>
        <v/>
      </c>
      <c r="H91" s="6" t="str">
        <f>'申込書（個人種目）'!AC141</f>
        <v/>
      </c>
      <c r="I91" s="6" t="str">
        <f>'申込書（個人種目）'!AD141</f>
        <v/>
      </c>
      <c r="J91" s="6" t="str">
        <f>IF(ISBLANK('申込書（個人種目）'!AE96),"",'申込書（個人種目）'!AE96)</f>
        <v/>
      </c>
      <c r="N91" s="51" t="str">
        <f t="shared" si="4"/>
        <v/>
      </c>
      <c r="O91" s="51" t="str">
        <f t="shared" si="5"/>
        <v/>
      </c>
      <c r="P91" s="51"/>
      <c r="Q91" s="52" t="str">
        <f t="shared" si="6"/>
        <v/>
      </c>
      <c r="R91" s="52" t="str">
        <f t="shared" si="7"/>
        <v/>
      </c>
      <c r="S91" s="52"/>
    </row>
    <row r="92" spans="1:19">
      <c r="A92" s="6">
        <v>91</v>
      </c>
      <c r="B92" s="6" t="str">
        <f>'申込書（個人種目）'!R142</f>
        <v/>
      </c>
      <c r="C92" s="6" t="str">
        <f>'申込書（個人種目）'!X142</f>
        <v xml:space="preserve"> </v>
      </c>
      <c r="D92" s="6" t="str">
        <f>'申込書（個人種目）'!Y142</f>
        <v/>
      </c>
      <c r="E92" s="6" t="str">
        <f>'申込書（個人種目）'!Z142</f>
        <v/>
      </c>
      <c r="F92" s="6" t="str">
        <f>'申込書（個人種目）'!AA142</f>
        <v/>
      </c>
      <c r="G92" s="6" t="str">
        <f>'申込書（個人種目）'!AB142</f>
        <v/>
      </c>
      <c r="H92" s="6" t="str">
        <f>'申込書（個人種目）'!AC142</f>
        <v/>
      </c>
      <c r="I92" s="6" t="str">
        <f>'申込書（個人種目）'!AD142</f>
        <v/>
      </c>
      <c r="J92" s="6" t="str">
        <f>IF(ISBLANK('申込書（個人種目）'!AE97),"",'申込書（個人種目）'!AE97)</f>
        <v/>
      </c>
      <c r="N92" s="51" t="str">
        <f t="shared" si="4"/>
        <v/>
      </c>
      <c r="O92" s="51" t="str">
        <f t="shared" si="5"/>
        <v/>
      </c>
      <c r="P92" s="51"/>
      <c r="Q92" s="52" t="str">
        <f t="shared" si="6"/>
        <v/>
      </c>
      <c r="R92" s="52" t="str">
        <f t="shared" si="7"/>
        <v/>
      </c>
      <c r="S92" s="52"/>
    </row>
    <row r="93" spans="1:19">
      <c r="A93" s="6">
        <v>92</v>
      </c>
      <c r="B93" s="6" t="str">
        <f>'申込書（個人種目）'!R143</f>
        <v/>
      </c>
      <c r="C93" s="6" t="str">
        <f>'申込書（個人種目）'!X143</f>
        <v xml:space="preserve"> </v>
      </c>
      <c r="D93" s="6" t="str">
        <f>'申込書（個人種目）'!Y143</f>
        <v/>
      </c>
      <c r="E93" s="6" t="str">
        <f>'申込書（個人種目）'!Z143</f>
        <v/>
      </c>
      <c r="F93" s="6" t="str">
        <f>'申込書（個人種目）'!AA143</f>
        <v/>
      </c>
      <c r="G93" s="6" t="str">
        <f>'申込書（個人種目）'!AB143</f>
        <v/>
      </c>
      <c r="H93" s="6" t="str">
        <f>'申込書（個人種目）'!AC143</f>
        <v/>
      </c>
      <c r="I93" s="6" t="str">
        <f>'申込書（個人種目）'!AD143</f>
        <v/>
      </c>
      <c r="J93" s="6" t="str">
        <f>IF(ISBLANK('申込書（個人種目）'!AE98),"",'申込書（個人種目）'!AE98)</f>
        <v/>
      </c>
      <c r="N93" s="51" t="str">
        <f t="shared" si="4"/>
        <v/>
      </c>
      <c r="O93" s="51" t="str">
        <f t="shared" si="5"/>
        <v/>
      </c>
      <c r="P93" s="51"/>
      <c r="Q93" s="52" t="str">
        <f t="shared" si="6"/>
        <v/>
      </c>
      <c r="R93" s="52" t="str">
        <f t="shared" si="7"/>
        <v/>
      </c>
      <c r="S93" s="52"/>
    </row>
    <row r="94" spans="1:19">
      <c r="A94" s="6">
        <v>93</v>
      </c>
      <c r="B94" s="6" t="str">
        <f>'申込書（個人種目）'!R144</f>
        <v/>
      </c>
      <c r="C94" s="6" t="str">
        <f>'申込書（個人種目）'!X144</f>
        <v xml:space="preserve"> </v>
      </c>
      <c r="D94" s="6" t="str">
        <f>'申込書（個人種目）'!Y144</f>
        <v/>
      </c>
      <c r="E94" s="6" t="str">
        <f>'申込書（個人種目）'!Z144</f>
        <v/>
      </c>
      <c r="F94" s="6" t="str">
        <f>'申込書（個人種目）'!AA144</f>
        <v/>
      </c>
      <c r="G94" s="6" t="str">
        <f>'申込書（個人種目）'!AB144</f>
        <v/>
      </c>
      <c r="H94" s="6" t="str">
        <f>'申込書（個人種目）'!AC144</f>
        <v/>
      </c>
      <c r="I94" s="6" t="str">
        <f>'申込書（個人種目）'!AD144</f>
        <v/>
      </c>
      <c r="J94" s="6" t="str">
        <f>IF(ISBLANK('申込書（個人種目）'!AE99),"",'申込書（個人種目）'!AE99)</f>
        <v/>
      </c>
      <c r="N94" s="51" t="str">
        <f t="shared" si="4"/>
        <v/>
      </c>
      <c r="O94" s="51" t="str">
        <f t="shared" si="5"/>
        <v/>
      </c>
      <c r="P94" s="51"/>
      <c r="Q94" s="52" t="str">
        <f t="shared" si="6"/>
        <v/>
      </c>
      <c r="R94" s="52" t="str">
        <f t="shared" si="7"/>
        <v/>
      </c>
      <c r="S94" s="52"/>
    </row>
    <row r="95" spans="1:19">
      <c r="A95" s="6">
        <v>94</v>
      </c>
      <c r="B95" s="6" t="str">
        <f>'申込書（個人種目）'!R145</f>
        <v/>
      </c>
      <c r="C95" s="6" t="str">
        <f>'申込書（個人種目）'!X145</f>
        <v xml:space="preserve"> </v>
      </c>
      <c r="D95" s="6" t="str">
        <f>'申込書（個人種目）'!Y145</f>
        <v/>
      </c>
      <c r="E95" s="6" t="str">
        <f>'申込書（個人種目）'!Z145</f>
        <v/>
      </c>
      <c r="F95" s="6" t="str">
        <f>'申込書（個人種目）'!AA145</f>
        <v/>
      </c>
      <c r="G95" s="6" t="str">
        <f>'申込書（個人種目）'!AB145</f>
        <v/>
      </c>
      <c r="H95" s="6" t="str">
        <f>'申込書（個人種目）'!AC145</f>
        <v/>
      </c>
      <c r="I95" s="6" t="str">
        <f>'申込書（個人種目）'!AD145</f>
        <v/>
      </c>
      <c r="J95" s="6" t="str">
        <f>IF(ISBLANK('申込書（個人種目）'!AE100),"",'申込書（個人種目）'!AE100)</f>
        <v/>
      </c>
      <c r="N95" s="51" t="str">
        <f t="shared" si="4"/>
        <v/>
      </c>
      <c r="O95" s="51" t="str">
        <f t="shared" si="5"/>
        <v/>
      </c>
      <c r="P95" s="51"/>
      <c r="Q95" s="52" t="str">
        <f t="shared" si="6"/>
        <v/>
      </c>
      <c r="R95" s="52" t="str">
        <f t="shared" si="7"/>
        <v/>
      </c>
      <c r="S95" s="52"/>
    </row>
    <row r="96" spans="1:19">
      <c r="A96" s="6">
        <v>95</v>
      </c>
      <c r="B96" s="6" t="str">
        <f>'申込書（個人種目）'!R146</f>
        <v/>
      </c>
      <c r="C96" s="6" t="str">
        <f>'申込書（個人種目）'!X146</f>
        <v xml:space="preserve"> </v>
      </c>
      <c r="D96" s="6" t="str">
        <f>'申込書（個人種目）'!Y146</f>
        <v/>
      </c>
      <c r="E96" s="6" t="str">
        <f>'申込書（個人種目）'!Z146</f>
        <v/>
      </c>
      <c r="F96" s="6" t="str">
        <f>'申込書（個人種目）'!AA146</f>
        <v/>
      </c>
      <c r="G96" s="6" t="str">
        <f>'申込書（個人種目）'!AB146</f>
        <v/>
      </c>
      <c r="H96" s="6" t="str">
        <f>'申込書（個人種目）'!AC146</f>
        <v/>
      </c>
      <c r="I96" s="6" t="str">
        <f>'申込書（個人種目）'!AD146</f>
        <v/>
      </c>
      <c r="J96" s="6" t="str">
        <f>IF(ISBLANK('申込書（個人種目）'!AE101),"",'申込書（個人種目）'!AE101)</f>
        <v/>
      </c>
      <c r="N96" s="51" t="str">
        <f t="shared" si="4"/>
        <v/>
      </c>
      <c r="O96" s="51" t="str">
        <f t="shared" si="5"/>
        <v/>
      </c>
      <c r="P96" s="51"/>
      <c r="Q96" s="52" t="str">
        <f t="shared" si="6"/>
        <v/>
      </c>
      <c r="R96" s="52" t="str">
        <f t="shared" si="7"/>
        <v/>
      </c>
      <c r="S96" s="52"/>
    </row>
    <row r="97" spans="1:19">
      <c r="A97" s="6">
        <v>96</v>
      </c>
      <c r="B97" s="6" t="str">
        <f>'申込書（個人種目）'!R147</f>
        <v/>
      </c>
      <c r="C97" s="6" t="str">
        <f>'申込書（個人種目）'!X147</f>
        <v xml:space="preserve"> </v>
      </c>
      <c r="D97" s="6" t="str">
        <f>'申込書（個人種目）'!Y147</f>
        <v/>
      </c>
      <c r="E97" s="6" t="str">
        <f>'申込書（個人種目）'!Z147</f>
        <v/>
      </c>
      <c r="F97" s="6" t="str">
        <f>'申込書（個人種目）'!AA147</f>
        <v/>
      </c>
      <c r="G97" s="6" t="str">
        <f>'申込書（個人種目）'!AB147</f>
        <v/>
      </c>
      <c r="H97" s="6" t="str">
        <f>'申込書（個人種目）'!AC147</f>
        <v/>
      </c>
      <c r="I97" s="6" t="str">
        <f>'申込書（個人種目）'!AD147</f>
        <v/>
      </c>
      <c r="J97" s="6" t="str">
        <f>IF(ISBLANK('申込書（個人種目）'!AE102),"",'申込書（個人種目）'!AE102)</f>
        <v/>
      </c>
      <c r="N97" s="51" t="str">
        <f t="shared" si="4"/>
        <v/>
      </c>
      <c r="O97" s="51" t="str">
        <f t="shared" si="5"/>
        <v/>
      </c>
      <c r="P97" s="51"/>
      <c r="Q97" s="52" t="str">
        <f t="shared" si="6"/>
        <v/>
      </c>
      <c r="R97" s="52" t="str">
        <f t="shared" si="7"/>
        <v/>
      </c>
      <c r="S97" s="52"/>
    </row>
    <row r="98" spans="1:19">
      <c r="A98" s="6">
        <v>97</v>
      </c>
      <c r="B98" s="6" t="str">
        <f>'申込書（個人種目）'!R148</f>
        <v/>
      </c>
      <c r="C98" s="6" t="str">
        <f>'申込書（個人種目）'!X148</f>
        <v xml:space="preserve"> </v>
      </c>
      <c r="D98" s="6" t="str">
        <f>'申込書（個人種目）'!Y148</f>
        <v/>
      </c>
      <c r="E98" s="6" t="str">
        <f>'申込書（個人種目）'!Z148</f>
        <v/>
      </c>
      <c r="F98" s="6" t="str">
        <f>'申込書（個人種目）'!AA148</f>
        <v/>
      </c>
      <c r="G98" s="6" t="str">
        <f>'申込書（個人種目）'!AB148</f>
        <v/>
      </c>
      <c r="H98" s="6" t="str">
        <f>'申込書（個人種目）'!AC148</f>
        <v/>
      </c>
      <c r="I98" s="6" t="str">
        <f>'申込書（個人種目）'!AD148</f>
        <v/>
      </c>
      <c r="J98" s="6" t="str">
        <f>IF(ISBLANK('申込書（個人種目）'!AE103),"",'申込書（個人種目）'!AE103)</f>
        <v/>
      </c>
      <c r="N98" s="51" t="str">
        <f t="shared" si="4"/>
        <v/>
      </c>
      <c r="O98" s="51" t="str">
        <f t="shared" si="5"/>
        <v/>
      </c>
      <c r="P98" s="51"/>
      <c r="Q98" s="52" t="str">
        <f t="shared" si="6"/>
        <v/>
      </c>
      <c r="R98" s="52" t="str">
        <f t="shared" si="7"/>
        <v/>
      </c>
      <c r="S98" s="52"/>
    </row>
    <row r="99" spans="1:19">
      <c r="A99" s="6">
        <v>98</v>
      </c>
      <c r="B99" s="6" t="str">
        <f>'申込書（個人種目）'!R149</f>
        <v/>
      </c>
      <c r="C99" s="6" t="str">
        <f>'申込書（個人種目）'!X149</f>
        <v xml:space="preserve"> </v>
      </c>
      <c r="D99" s="6" t="str">
        <f>'申込書（個人種目）'!Y149</f>
        <v/>
      </c>
      <c r="E99" s="6" t="str">
        <f>'申込書（個人種目）'!Z149</f>
        <v/>
      </c>
      <c r="F99" s="6" t="str">
        <f>'申込書（個人種目）'!AA149</f>
        <v/>
      </c>
      <c r="G99" s="6" t="str">
        <f>'申込書（個人種目）'!AB149</f>
        <v/>
      </c>
      <c r="H99" s="6" t="str">
        <f>'申込書（個人種目）'!AC149</f>
        <v/>
      </c>
      <c r="I99" s="6" t="str">
        <f>'申込書（個人種目）'!AD149</f>
        <v/>
      </c>
      <c r="J99" s="6" t="str">
        <f>IF(ISBLANK('申込書（個人種目）'!AE104),"",'申込書（個人種目）'!AE104)</f>
        <v/>
      </c>
      <c r="N99" s="51" t="str">
        <f t="shared" si="4"/>
        <v/>
      </c>
      <c r="O99" s="51" t="str">
        <f t="shared" si="5"/>
        <v/>
      </c>
      <c r="P99" s="51"/>
      <c r="Q99" s="52" t="str">
        <f t="shared" si="6"/>
        <v/>
      </c>
      <c r="R99" s="52" t="str">
        <f t="shared" si="7"/>
        <v/>
      </c>
      <c r="S99" s="52"/>
    </row>
    <row r="100" spans="1:19">
      <c r="A100" s="6">
        <v>99</v>
      </c>
      <c r="B100" s="6" t="str">
        <f>'申込書（個人種目）'!R150</f>
        <v/>
      </c>
      <c r="C100" s="6" t="str">
        <f>'申込書（個人種目）'!X150</f>
        <v xml:space="preserve"> </v>
      </c>
      <c r="D100" s="6" t="str">
        <f>'申込書（個人種目）'!Y150</f>
        <v/>
      </c>
      <c r="E100" s="6" t="str">
        <f>'申込書（個人種目）'!Z150</f>
        <v/>
      </c>
      <c r="F100" s="6" t="str">
        <f>'申込書（個人種目）'!AA150</f>
        <v/>
      </c>
      <c r="G100" s="6" t="str">
        <f>'申込書（個人種目）'!AB150</f>
        <v/>
      </c>
      <c r="H100" s="6" t="str">
        <f>'申込書（個人種目）'!AC150</f>
        <v/>
      </c>
      <c r="I100" s="6" t="str">
        <f>'申込書（個人種目）'!AD150</f>
        <v/>
      </c>
      <c r="J100" s="6" t="str">
        <f>IF(ISBLANK('申込書（個人種目）'!AE105),"",'申込書（個人種目）'!AE105)</f>
        <v/>
      </c>
      <c r="N100" s="51" t="str">
        <f t="shared" si="4"/>
        <v/>
      </c>
      <c r="O100" s="51" t="str">
        <f t="shared" si="5"/>
        <v/>
      </c>
      <c r="P100" s="51"/>
      <c r="Q100" s="52" t="str">
        <f t="shared" si="6"/>
        <v/>
      </c>
      <c r="R100" s="52" t="str">
        <f t="shared" si="7"/>
        <v/>
      </c>
      <c r="S100" s="52"/>
    </row>
    <row r="101" spans="1:19">
      <c r="A101" s="6">
        <v>100</v>
      </c>
      <c r="B101" s="6" t="str">
        <f>'申込書（個人種目）'!R151</f>
        <v/>
      </c>
      <c r="C101" s="6" t="str">
        <f>'申込書（個人種目）'!X151</f>
        <v xml:space="preserve"> </v>
      </c>
      <c r="D101" s="6" t="str">
        <f>'申込書（個人種目）'!Y151</f>
        <v/>
      </c>
      <c r="E101" s="6" t="str">
        <f>'申込書（個人種目）'!Z151</f>
        <v/>
      </c>
      <c r="F101" s="6" t="str">
        <f>'申込書（個人種目）'!AA151</f>
        <v/>
      </c>
      <c r="G101" s="6" t="str">
        <f>'申込書（個人種目）'!AB151</f>
        <v/>
      </c>
      <c r="H101" s="6" t="str">
        <f>'申込書（個人種目）'!AC151</f>
        <v/>
      </c>
      <c r="I101" s="6" t="str">
        <f>'申込書（個人種目）'!AD151</f>
        <v/>
      </c>
      <c r="J101" s="6" t="str">
        <f>IF(ISBLANK('申込書（個人種目）'!AE106),"",'申込書（個人種目）'!AE106)</f>
        <v/>
      </c>
      <c r="N101" s="51" t="str">
        <f t="shared" si="4"/>
        <v/>
      </c>
      <c r="O101" s="51" t="str">
        <f t="shared" si="5"/>
        <v/>
      </c>
      <c r="P101" s="51"/>
      <c r="Q101" s="52" t="str">
        <f t="shared" si="6"/>
        <v/>
      </c>
      <c r="R101" s="52" t="str">
        <f t="shared" si="7"/>
        <v/>
      </c>
      <c r="S101" s="52"/>
    </row>
    <row r="102" spans="1:19">
      <c r="A102" s="6">
        <v>1</v>
      </c>
      <c r="B102" s="6" t="e">
        <f>#REF!</f>
        <v>#REF!</v>
      </c>
      <c r="C102" s="6" t="e">
        <f>#REF!</f>
        <v>#REF!</v>
      </c>
      <c r="D102" s="6" t="e">
        <f>#REF!</f>
        <v>#REF!</v>
      </c>
      <c r="E102" s="6" t="e">
        <f>#REF!</f>
        <v>#REF!</v>
      </c>
      <c r="F102" s="6" t="e">
        <f>#REF!</f>
        <v>#REF!</v>
      </c>
      <c r="G102" s="6" t="e">
        <f>#REF!</f>
        <v>#REF!</v>
      </c>
      <c r="H102" s="6" t="e">
        <f>#REF!</f>
        <v>#REF!</v>
      </c>
      <c r="I102" s="6" t="e">
        <f>#REF!</f>
        <v>#REF!</v>
      </c>
      <c r="J102" s="6" t="str">
        <f>IF(ISBLANK('申込書（個人種目）'!AE107),"",'申込書（個人種目）'!AE107)</f>
        <v/>
      </c>
      <c r="N102" s="51" t="e">
        <f t="shared" si="4"/>
        <v>#REF!</v>
      </c>
      <c r="O102" s="51" t="e">
        <f t="shared" si="5"/>
        <v>#REF!</v>
      </c>
      <c r="P102" s="51"/>
      <c r="Q102" s="52" t="e">
        <f t="shared" si="6"/>
        <v>#REF!</v>
      </c>
      <c r="R102" s="52" t="e">
        <f t="shared" si="7"/>
        <v>#REF!</v>
      </c>
      <c r="S102" s="52"/>
    </row>
    <row r="103" spans="1:19">
      <c r="A103" s="6">
        <v>2</v>
      </c>
      <c r="B103" s="6" t="e">
        <f>#REF!</f>
        <v>#REF!</v>
      </c>
      <c r="C103" s="6" t="e">
        <f>#REF!</f>
        <v>#REF!</v>
      </c>
      <c r="D103" s="6" t="e">
        <f>#REF!</f>
        <v>#REF!</v>
      </c>
      <c r="E103" s="6" t="e">
        <f>#REF!</f>
        <v>#REF!</v>
      </c>
      <c r="F103" s="6" t="e">
        <f>#REF!</f>
        <v>#REF!</v>
      </c>
      <c r="G103" s="6" t="e">
        <f>#REF!</f>
        <v>#REF!</v>
      </c>
      <c r="H103" s="6" t="e">
        <f>#REF!</f>
        <v>#REF!</v>
      </c>
      <c r="I103" s="6" t="e">
        <f>#REF!</f>
        <v>#REF!</v>
      </c>
      <c r="J103" s="6" t="str">
        <f>IF(ISBLANK('申込書（個人種目）'!AE108),"",'申込書（個人種目）'!AE108)</f>
        <v/>
      </c>
      <c r="N103" s="51" t="e">
        <f t="shared" si="4"/>
        <v>#REF!</v>
      </c>
      <c r="O103" s="51" t="e">
        <f t="shared" si="5"/>
        <v>#REF!</v>
      </c>
      <c r="P103" s="51"/>
      <c r="Q103" s="52" t="e">
        <f t="shared" si="6"/>
        <v>#REF!</v>
      </c>
      <c r="R103" s="52" t="e">
        <f t="shared" si="7"/>
        <v>#REF!</v>
      </c>
      <c r="S103" s="52"/>
    </row>
    <row r="104" spans="1:19">
      <c r="A104" s="6">
        <v>3</v>
      </c>
      <c r="B104" s="6" t="e">
        <f>#REF!</f>
        <v>#REF!</v>
      </c>
      <c r="C104" s="6" t="e">
        <f>#REF!</f>
        <v>#REF!</v>
      </c>
      <c r="D104" s="6" t="e">
        <f>#REF!</f>
        <v>#REF!</v>
      </c>
      <c r="E104" s="6" t="e">
        <f>#REF!</f>
        <v>#REF!</v>
      </c>
      <c r="F104" s="6" t="e">
        <f>#REF!</f>
        <v>#REF!</v>
      </c>
      <c r="G104" s="6" t="e">
        <f>#REF!</f>
        <v>#REF!</v>
      </c>
      <c r="H104" s="6" t="e">
        <f>#REF!</f>
        <v>#REF!</v>
      </c>
      <c r="I104" s="6" t="e">
        <f>#REF!</f>
        <v>#REF!</v>
      </c>
      <c r="J104" s="6" t="str">
        <f>IF(ISBLANK('申込書（個人種目）'!AE109),"",'申込書（個人種目）'!AE109)</f>
        <v/>
      </c>
      <c r="N104" s="51" t="e">
        <f t="shared" si="4"/>
        <v>#REF!</v>
      </c>
      <c r="O104" s="51" t="e">
        <f t="shared" si="5"/>
        <v>#REF!</v>
      </c>
      <c r="P104" s="51"/>
      <c r="Q104" s="52" t="e">
        <f t="shared" si="6"/>
        <v>#REF!</v>
      </c>
      <c r="R104" s="52" t="e">
        <f t="shared" si="7"/>
        <v>#REF!</v>
      </c>
      <c r="S104" s="52"/>
    </row>
    <row r="105" spans="1:19">
      <c r="A105" s="6">
        <v>4</v>
      </c>
      <c r="B105" s="6" t="e">
        <f>#REF!</f>
        <v>#REF!</v>
      </c>
      <c r="C105" s="6" t="e">
        <f>#REF!</f>
        <v>#REF!</v>
      </c>
      <c r="D105" s="6" t="e">
        <f>#REF!</f>
        <v>#REF!</v>
      </c>
      <c r="E105" s="6" t="e">
        <f>#REF!</f>
        <v>#REF!</v>
      </c>
      <c r="F105" s="6" t="e">
        <f>#REF!</f>
        <v>#REF!</v>
      </c>
      <c r="G105" s="6" t="e">
        <f>#REF!</f>
        <v>#REF!</v>
      </c>
      <c r="H105" s="6" t="e">
        <f>#REF!</f>
        <v>#REF!</v>
      </c>
      <c r="I105" s="6" t="e">
        <f>#REF!</f>
        <v>#REF!</v>
      </c>
      <c r="J105" s="6" t="str">
        <f>IF(ISBLANK('申込書（個人種目）'!AE110),"",'申込書（個人種目）'!AE110)</f>
        <v/>
      </c>
      <c r="N105" s="51" t="e">
        <f t="shared" si="4"/>
        <v>#REF!</v>
      </c>
      <c r="O105" s="51" t="e">
        <f t="shared" si="5"/>
        <v>#REF!</v>
      </c>
      <c r="P105" s="51"/>
      <c r="Q105" s="52" t="e">
        <f t="shared" si="6"/>
        <v>#REF!</v>
      </c>
      <c r="R105" s="52" t="e">
        <f t="shared" si="7"/>
        <v>#REF!</v>
      </c>
      <c r="S105" s="52"/>
    </row>
    <row r="106" spans="1:19">
      <c r="A106" s="6">
        <v>5</v>
      </c>
      <c r="B106" s="6" t="e">
        <f>#REF!</f>
        <v>#REF!</v>
      </c>
      <c r="C106" s="6" t="e">
        <f>#REF!</f>
        <v>#REF!</v>
      </c>
      <c r="D106" s="6" t="e">
        <f>#REF!</f>
        <v>#REF!</v>
      </c>
      <c r="E106" s="6" t="e">
        <f>#REF!</f>
        <v>#REF!</v>
      </c>
      <c r="F106" s="6" t="e">
        <f>#REF!</f>
        <v>#REF!</v>
      </c>
      <c r="G106" s="6" t="e">
        <f>#REF!</f>
        <v>#REF!</v>
      </c>
      <c r="H106" s="6" t="e">
        <f>#REF!</f>
        <v>#REF!</v>
      </c>
      <c r="I106" s="6" t="e">
        <f>#REF!</f>
        <v>#REF!</v>
      </c>
      <c r="J106" s="6" t="str">
        <f>IF(ISBLANK('申込書（個人種目）'!AE111),"",'申込書（個人種目）'!AE111)</f>
        <v/>
      </c>
      <c r="N106" s="51" t="e">
        <f t="shared" si="4"/>
        <v>#REF!</v>
      </c>
      <c r="O106" s="51" t="e">
        <f t="shared" si="5"/>
        <v>#REF!</v>
      </c>
      <c r="P106" s="51"/>
      <c r="Q106" s="52" t="e">
        <f t="shared" si="6"/>
        <v>#REF!</v>
      </c>
      <c r="R106" s="52" t="e">
        <f t="shared" si="7"/>
        <v>#REF!</v>
      </c>
      <c r="S106" s="52"/>
    </row>
    <row r="107" spans="1:19">
      <c r="A107" s="6">
        <v>6</v>
      </c>
      <c r="B107" s="6" t="e">
        <f>#REF!</f>
        <v>#REF!</v>
      </c>
      <c r="C107" s="6" t="e">
        <f>#REF!</f>
        <v>#REF!</v>
      </c>
      <c r="D107" s="6" t="e">
        <f>#REF!</f>
        <v>#REF!</v>
      </c>
      <c r="E107" s="6" t="e">
        <f>#REF!</f>
        <v>#REF!</v>
      </c>
      <c r="F107" s="6" t="e">
        <f>#REF!</f>
        <v>#REF!</v>
      </c>
      <c r="G107" s="6" t="e">
        <f>#REF!</f>
        <v>#REF!</v>
      </c>
      <c r="H107" s="6" t="e">
        <f>#REF!</f>
        <v>#REF!</v>
      </c>
      <c r="I107" s="6" t="e">
        <f>#REF!</f>
        <v>#REF!</v>
      </c>
      <c r="J107" s="6" t="str">
        <f>IF(ISBLANK('申込書（個人種目）'!AE112),"",'申込書（個人種目）'!AE112)</f>
        <v/>
      </c>
      <c r="N107" s="51" t="e">
        <f t="shared" si="4"/>
        <v>#REF!</v>
      </c>
      <c r="O107" s="51" t="e">
        <f t="shared" si="5"/>
        <v>#REF!</v>
      </c>
      <c r="P107" s="51"/>
      <c r="Q107" s="52" t="e">
        <f t="shared" si="6"/>
        <v>#REF!</v>
      </c>
      <c r="R107" s="52" t="e">
        <f t="shared" si="7"/>
        <v>#REF!</v>
      </c>
      <c r="S107" s="52"/>
    </row>
    <row r="108" spans="1:19">
      <c r="A108" s="6">
        <v>7</v>
      </c>
      <c r="B108" s="6" t="e">
        <f>#REF!</f>
        <v>#REF!</v>
      </c>
      <c r="C108" s="6" t="e">
        <f>#REF!</f>
        <v>#REF!</v>
      </c>
      <c r="D108" s="6" t="e">
        <f>#REF!</f>
        <v>#REF!</v>
      </c>
      <c r="E108" s="6" t="e">
        <f>#REF!</f>
        <v>#REF!</v>
      </c>
      <c r="F108" s="6" t="e">
        <f>#REF!</f>
        <v>#REF!</v>
      </c>
      <c r="G108" s="6" t="e">
        <f>#REF!</f>
        <v>#REF!</v>
      </c>
      <c r="H108" s="6" t="e">
        <f>#REF!</f>
        <v>#REF!</v>
      </c>
      <c r="I108" s="6" t="e">
        <f>#REF!</f>
        <v>#REF!</v>
      </c>
      <c r="J108" s="6" t="str">
        <f>IF(ISBLANK('申込書（個人種目）'!AE113),"",'申込書（個人種目）'!AE113)</f>
        <v/>
      </c>
      <c r="N108" s="51" t="e">
        <f t="shared" si="4"/>
        <v>#REF!</v>
      </c>
      <c r="O108" s="51" t="e">
        <f t="shared" si="5"/>
        <v>#REF!</v>
      </c>
      <c r="P108" s="51"/>
      <c r="Q108" s="52" t="e">
        <f t="shared" si="6"/>
        <v>#REF!</v>
      </c>
      <c r="R108" s="52" t="e">
        <f t="shared" si="7"/>
        <v>#REF!</v>
      </c>
      <c r="S108" s="52"/>
    </row>
    <row r="109" spans="1:19">
      <c r="A109" s="6">
        <v>8</v>
      </c>
      <c r="B109" s="6" t="e">
        <f>#REF!</f>
        <v>#REF!</v>
      </c>
      <c r="C109" s="6" t="e">
        <f>#REF!</f>
        <v>#REF!</v>
      </c>
      <c r="D109" s="6" t="e">
        <f>#REF!</f>
        <v>#REF!</v>
      </c>
      <c r="E109" s="6" t="e">
        <f>#REF!</f>
        <v>#REF!</v>
      </c>
      <c r="F109" s="6" t="e">
        <f>#REF!</f>
        <v>#REF!</v>
      </c>
      <c r="G109" s="6" t="e">
        <f>#REF!</f>
        <v>#REF!</v>
      </c>
      <c r="H109" s="6" t="e">
        <f>#REF!</f>
        <v>#REF!</v>
      </c>
      <c r="I109" s="6" t="e">
        <f>#REF!</f>
        <v>#REF!</v>
      </c>
      <c r="J109" s="6" t="str">
        <f>IF(ISBLANK('申込書（個人種目）'!AE114),"",'申込書（個人種目）'!AE114)</f>
        <v/>
      </c>
      <c r="N109" s="51" t="e">
        <f t="shared" si="4"/>
        <v>#REF!</v>
      </c>
      <c r="O109" s="51" t="e">
        <f t="shared" si="5"/>
        <v>#REF!</v>
      </c>
      <c r="P109" s="51"/>
      <c r="Q109" s="52" t="e">
        <f t="shared" si="6"/>
        <v>#REF!</v>
      </c>
      <c r="R109" s="52" t="e">
        <f t="shared" si="7"/>
        <v>#REF!</v>
      </c>
      <c r="S109" s="52"/>
    </row>
    <row r="110" spans="1:19">
      <c r="A110" s="6">
        <v>9</v>
      </c>
      <c r="B110" s="6" t="e">
        <f>#REF!</f>
        <v>#REF!</v>
      </c>
      <c r="C110" s="6" t="e">
        <f>#REF!</f>
        <v>#REF!</v>
      </c>
      <c r="D110" s="6" t="e">
        <f>#REF!</f>
        <v>#REF!</v>
      </c>
      <c r="E110" s="6" t="e">
        <f>#REF!</f>
        <v>#REF!</v>
      </c>
      <c r="F110" s="6" t="e">
        <f>#REF!</f>
        <v>#REF!</v>
      </c>
      <c r="G110" s="6" t="e">
        <f>#REF!</f>
        <v>#REF!</v>
      </c>
      <c r="H110" s="6" t="e">
        <f>#REF!</f>
        <v>#REF!</v>
      </c>
      <c r="I110" s="6" t="e">
        <f>#REF!</f>
        <v>#REF!</v>
      </c>
      <c r="J110" s="6" t="str">
        <f>IF(ISBLANK('申込書（個人種目）'!AE115),"",'申込書（個人種目）'!AE115)</f>
        <v/>
      </c>
      <c r="N110" s="51" t="e">
        <f t="shared" si="4"/>
        <v>#REF!</v>
      </c>
      <c r="O110" s="51" t="e">
        <f t="shared" si="5"/>
        <v>#REF!</v>
      </c>
      <c r="P110" s="51"/>
      <c r="Q110" s="52" t="e">
        <f t="shared" si="6"/>
        <v>#REF!</v>
      </c>
      <c r="R110" s="52" t="e">
        <f t="shared" si="7"/>
        <v>#REF!</v>
      </c>
      <c r="S110" s="52"/>
    </row>
    <row r="111" spans="1:19">
      <c r="A111" s="6">
        <v>10</v>
      </c>
      <c r="B111" s="6" t="e">
        <f>#REF!</f>
        <v>#REF!</v>
      </c>
      <c r="C111" s="6" t="e">
        <f>#REF!</f>
        <v>#REF!</v>
      </c>
      <c r="D111" s="6" t="e">
        <f>#REF!</f>
        <v>#REF!</v>
      </c>
      <c r="E111" s="6" t="e">
        <f>#REF!</f>
        <v>#REF!</v>
      </c>
      <c r="F111" s="6" t="e">
        <f>#REF!</f>
        <v>#REF!</v>
      </c>
      <c r="G111" s="6" t="e">
        <f>#REF!</f>
        <v>#REF!</v>
      </c>
      <c r="H111" s="6" t="e">
        <f>#REF!</f>
        <v>#REF!</v>
      </c>
      <c r="I111" s="6" t="e">
        <f>#REF!</f>
        <v>#REF!</v>
      </c>
      <c r="J111" s="6" t="str">
        <f>IF(ISBLANK('申込書（個人種目）'!AE116),"",'申込書（個人種目）'!AE116)</f>
        <v/>
      </c>
      <c r="N111" s="51" t="e">
        <f t="shared" si="4"/>
        <v>#REF!</v>
      </c>
      <c r="O111" s="51" t="e">
        <f t="shared" si="5"/>
        <v>#REF!</v>
      </c>
      <c r="P111" s="51"/>
      <c r="Q111" s="52" t="e">
        <f t="shared" si="6"/>
        <v>#REF!</v>
      </c>
      <c r="R111" s="52" t="e">
        <f t="shared" si="7"/>
        <v>#REF!</v>
      </c>
      <c r="S111" s="52"/>
    </row>
    <row r="112" spans="1:19">
      <c r="A112" s="6">
        <v>11</v>
      </c>
      <c r="B112" s="6" t="e">
        <f>#REF!</f>
        <v>#REF!</v>
      </c>
      <c r="C112" s="6" t="e">
        <f>#REF!</f>
        <v>#REF!</v>
      </c>
      <c r="D112" s="6" t="e">
        <f>#REF!</f>
        <v>#REF!</v>
      </c>
      <c r="E112" s="6" t="e">
        <f>#REF!</f>
        <v>#REF!</v>
      </c>
      <c r="F112" s="6" t="e">
        <f>#REF!</f>
        <v>#REF!</v>
      </c>
      <c r="G112" s="6" t="e">
        <f>#REF!</f>
        <v>#REF!</v>
      </c>
      <c r="H112" s="6" t="e">
        <f>#REF!</f>
        <v>#REF!</v>
      </c>
      <c r="I112" s="6" t="e">
        <f>#REF!</f>
        <v>#REF!</v>
      </c>
      <c r="J112" s="6" t="str">
        <f>IF(ISBLANK('申込書（個人種目）'!AE117),"",'申込書（個人種目）'!AE117)</f>
        <v/>
      </c>
      <c r="N112" s="51" t="e">
        <f t="shared" si="4"/>
        <v>#REF!</v>
      </c>
      <c r="O112" s="51" t="e">
        <f t="shared" si="5"/>
        <v>#REF!</v>
      </c>
      <c r="P112" s="51"/>
      <c r="Q112" s="52" t="e">
        <f t="shared" si="6"/>
        <v>#REF!</v>
      </c>
      <c r="R112" s="52" t="e">
        <f t="shared" si="7"/>
        <v>#REF!</v>
      </c>
      <c r="S112" s="52"/>
    </row>
    <row r="113" spans="1:19">
      <c r="A113" s="6">
        <v>12</v>
      </c>
      <c r="B113" s="6" t="e">
        <f>#REF!</f>
        <v>#REF!</v>
      </c>
      <c r="C113" s="6" t="e">
        <f>#REF!</f>
        <v>#REF!</v>
      </c>
      <c r="D113" s="6" t="e">
        <f>#REF!</f>
        <v>#REF!</v>
      </c>
      <c r="E113" s="6" t="e">
        <f>#REF!</f>
        <v>#REF!</v>
      </c>
      <c r="F113" s="6" t="e">
        <f>#REF!</f>
        <v>#REF!</v>
      </c>
      <c r="G113" s="6" t="e">
        <f>#REF!</f>
        <v>#REF!</v>
      </c>
      <c r="H113" s="6" t="e">
        <f>#REF!</f>
        <v>#REF!</v>
      </c>
      <c r="I113" s="6" t="e">
        <f>#REF!</f>
        <v>#REF!</v>
      </c>
      <c r="J113" s="6" t="str">
        <f>IF(ISBLANK('申込書（個人種目）'!AE118),"",'申込書（個人種目）'!AE118)</f>
        <v/>
      </c>
      <c r="N113" s="51" t="e">
        <f t="shared" si="4"/>
        <v>#REF!</v>
      </c>
      <c r="O113" s="51" t="e">
        <f t="shared" si="5"/>
        <v>#REF!</v>
      </c>
      <c r="P113" s="51"/>
      <c r="Q113" s="52" t="e">
        <f t="shared" si="6"/>
        <v>#REF!</v>
      </c>
      <c r="R113" s="52" t="e">
        <f t="shared" si="7"/>
        <v>#REF!</v>
      </c>
      <c r="S113" s="52"/>
    </row>
    <row r="114" spans="1:19">
      <c r="A114" s="6">
        <v>13</v>
      </c>
      <c r="B114" s="6" t="e">
        <f>#REF!</f>
        <v>#REF!</v>
      </c>
      <c r="C114" s="6" t="e">
        <f>#REF!</f>
        <v>#REF!</v>
      </c>
      <c r="D114" s="6" t="e">
        <f>#REF!</f>
        <v>#REF!</v>
      </c>
      <c r="E114" s="6" t="e">
        <f>#REF!</f>
        <v>#REF!</v>
      </c>
      <c r="F114" s="6" t="e">
        <f>#REF!</f>
        <v>#REF!</v>
      </c>
      <c r="G114" s="6" t="e">
        <f>#REF!</f>
        <v>#REF!</v>
      </c>
      <c r="H114" s="6" t="e">
        <f>#REF!</f>
        <v>#REF!</v>
      </c>
      <c r="I114" s="6" t="e">
        <f>#REF!</f>
        <v>#REF!</v>
      </c>
      <c r="J114" s="6" t="str">
        <f>IF(ISBLANK('申込書（個人種目）'!AE119),"",'申込書（個人種目）'!AE119)</f>
        <v/>
      </c>
      <c r="N114" s="51" t="e">
        <f t="shared" si="4"/>
        <v>#REF!</v>
      </c>
      <c r="O114" s="51" t="e">
        <f t="shared" si="5"/>
        <v>#REF!</v>
      </c>
      <c r="P114" s="51"/>
      <c r="Q114" s="52" t="e">
        <f t="shared" si="6"/>
        <v>#REF!</v>
      </c>
      <c r="R114" s="52" t="e">
        <f t="shared" si="7"/>
        <v>#REF!</v>
      </c>
      <c r="S114" s="52"/>
    </row>
    <row r="115" spans="1:19">
      <c r="A115" s="6">
        <v>14</v>
      </c>
      <c r="B115" s="6" t="e">
        <f>#REF!</f>
        <v>#REF!</v>
      </c>
      <c r="C115" s="6" t="e">
        <f>#REF!</f>
        <v>#REF!</v>
      </c>
      <c r="D115" s="6" t="e">
        <f>#REF!</f>
        <v>#REF!</v>
      </c>
      <c r="E115" s="6" t="e">
        <f>#REF!</f>
        <v>#REF!</v>
      </c>
      <c r="F115" s="6" t="e">
        <f>#REF!</f>
        <v>#REF!</v>
      </c>
      <c r="G115" s="6" t="e">
        <f>#REF!</f>
        <v>#REF!</v>
      </c>
      <c r="H115" s="6" t="e">
        <f>#REF!</f>
        <v>#REF!</v>
      </c>
      <c r="I115" s="6" t="e">
        <f>#REF!</f>
        <v>#REF!</v>
      </c>
      <c r="J115" s="6" t="str">
        <f>IF(ISBLANK('申込書（個人種目）'!AE120),"",'申込書（個人種目）'!AE120)</f>
        <v/>
      </c>
      <c r="N115" s="51" t="e">
        <f t="shared" si="4"/>
        <v>#REF!</v>
      </c>
      <c r="O115" s="51" t="e">
        <f t="shared" si="5"/>
        <v>#REF!</v>
      </c>
      <c r="P115" s="51"/>
      <c r="Q115" s="52" t="e">
        <f t="shared" si="6"/>
        <v>#REF!</v>
      </c>
      <c r="R115" s="52" t="e">
        <f t="shared" si="7"/>
        <v>#REF!</v>
      </c>
      <c r="S115" s="52"/>
    </row>
    <row r="116" spans="1:19">
      <c r="A116" s="6">
        <v>15</v>
      </c>
      <c r="B116" s="6" t="e">
        <f>#REF!</f>
        <v>#REF!</v>
      </c>
      <c r="C116" s="6" t="e">
        <f>#REF!</f>
        <v>#REF!</v>
      </c>
      <c r="D116" s="6" t="e">
        <f>#REF!</f>
        <v>#REF!</v>
      </c>
      <c r="E116" s="6" t="e">
        <f>#REF!</f>
        <v>#REF!</v>
      </c>
      <c r="F116" s="6" t="e">
        <f>#REF!</f>
        <v>#REF!</v>
      </c>
      <c r="G116" s="6" t="e">
        <f>#REF!</f>
        <v>#REF!</v>
      </c>
      <c r="H116" s="6" t="e">
        <f>#REF!</f>
        <v>#REF!</v>
      </c>
      <c r="I116" s="6" t="e">
        <f>#REF!</f>
        <v>#REF!</v>
      </c>
      <c r="J116" s="6" t="str">
        <f>IF(ISBLANK('申込書（個人種目）'!AE121),"",'申込書（個人種目）'!AE121)</f>
        <v/>
      </c>
      <c r="N116" s="51" t="e">
        <f t="shared" si="4"/>
        <v>#REF!</v>
      </c>
      <c r="O116" s="51" t="e">
        <f t="shared" si="5"/>
        <v>#REF!</v>
      </c>
      <c r="P116" s="51"/>
      <c r="Q116" s="52" t="e">
        <f t="shared" si="6"/>
        <v>#REF!</v>
      </c>
      <c r="R116" s="52" t="e">
        <f t="shared" si="7"/>
        <v>#REF!</v>
      </c>
      <c r="S116" s="52"/>
    </row>
    <row r="117" spans="1:19">
      <c r="A117" s="6">
        <v>16</v>
      </c>
      <c r="B117" s="6" t="e">
        <f>#REF!</f>
        <v>#REF!</v>
      </c>
      <c r="C117" s="6" t="e">
        <f>#REF!</f>
        <v>#REF!</v>
      </c>
      <c r="D117" s="6" t="e">
        <f>#REF!</f>
        <v>#REF!</v>
      </c>
      <c r="E117" s="6" t="e">
        <f>#REF!</f>
        <v>#REF!</v>
      </c>
      <c r="F117" s="6" t="e">
        <f>#REF!</f>
        <v>#REF!</v>
      </c>
      <c r="G117" s="6" t="e">
        <f>#REF!</f>
        <v>#REF!</v>
      </c>
      <c r="H117" s="6" t="e">
        <f>#REF!</f>
        <v>#REF!</v>
      </c>
      <c r="I117" s="6" t="e">
        <f>#REF!</f>
        <v>#REF!</v>
      </c>
      <c r="J117" s="6" t="str">
        <f>IF(ISBLANK('申込書（個人種目）'!AE122),"",'申込書（個人種目）'!AE122)</f>
        <v/>
      </c>
      <c r="N117" s="51" t="e">
        <f t="shared" si="4"/>
        <v>#REF!</v>
      </c>
      <c r="O117" s="51" t="e">
        <f t="shared" si="5"/>
        <v>#REF!</v>
      </c>
      <c r="P117" s="51"/>
      <c r="Q117" s="52" t="e">
        <f t="shared" si="6"/>
        <v>#REF!</v>
      </c>
      <c r="R117" s="52" t="e">
        <f t="shared" si="7"/>
        <v>#REF!</v>
      </c>
      <c r="S117" s="52"/>
    </row>
    <row r="118" spans="1:19">
      <c r="A118" s="6">
        <v>17</v>
      </c>
      <c r="B118" s="6" t="e">
        <f>#REF!</f>
        <v>#REF!</v>
      </c>
      <c r="C118" s="6" t="e">
        <f>#REF!</f>
        <v>#REF!</v>
      </c>
      <c r="D118" s="6" t="e">
        <f>#REF!</f>
        <v>#REF!</v>
      </c>
      <c r="E118" s="6" t="e">
        <f>#REF!</f>
        <v>#REF!</v>
      </c>
      <c r="F118" s="6" t="e">
        <f>#REF!</f>
        <v>#REF!</v>
      </c>
      <c r="G118" s="6" t="e">
        <f>#REF!</f>
        <v>#REF!</v>
      </c>
      <c r="H118" s="6" t="e">
        <f>#REF!</f>
        <v>#REF!</v>
      </c>
      <c r="I118" s="6" t="e">
        <f>#REF!</f>
        <v>#REF!</v>
      </c>
      <c r="J118" s="6" t="str">
        <f>IF(ISBLANK('申込書（個人種目）'!AE123),"",'申込書（個人種目）'!AE123)</f>
        <v/>
      </c>
      <c r="N118" s="51" t="e">
        <f t="shared" si="4"/>
        <v>#REF!</v>
      </c>
      <c r="O118" s="51" t="e">
        <f t="shared" si="5"/>
        <v>#REF!</v>
      </c>
      <c r="P118" s="51"/>
      <c r="Q118" s="52" t="e">
        <f t="shared" si="6"/>
        <v>#REF!</v>
      </c>
      <c r="R118" s="52" t="e">
        <f t="shared" si="7"/>
        <v>#REF!</v>
      </c>
      <c r="S118" s="52"/>
    </row>
    <row r="119" spans="1:19">
      <c r="A119" s="6">
        <v>18</v>
      </c>
      <c r="B119" s="6" t="e">
        <f>#REF!</f>
        <v>#REF!</v>
      </c>
      <c r="C119" s="6" t="e">
        <f>#REF!</f>
        <v>#REF!</v>
      </c>
      <c r="D119" s="6" t="e">
        <f>#REF!</f>
        <v>#REF!</v>
      </c>
      <c r="E119" s="6" t="e">
        <f>#REF!</f>
        <v>#REF!</v>
      </c>
      <c r="F119" s="6" t="e">
        <f>#REF!</f>
        <v>#REF!</v>
      </c>
      <c r="G119" s="6" t="e">
        <f>#REF!</f>
        <v>#REF!</v>
      </c>
      <c r="H119" s="6" t="e">
        <f>#REF!</f>
        <v>#REF!</v>
      </c>
      <c r="I119" s="6" t="e">
        <f>#REF!</f>
        <v>#REF!</v>
      </c>
      <c r="J119" s="6" t="str">
        <f>IF(ISBLANK('申込書（個人種目）'!AE124),"",'申込書（個人種目）'!AE124)</f>
        <v/>
      </c>
      <c r="N119" s="51" t="e">
        <f t="shared" si="4"/>
        <v>#REF!</v>
      </c>
      <c r="O119" s="51" t="e">
        <f t="shared" si="5"/>
        <v>#REF!</v>
      </c>
      <c r="P119" s="51"/>
      <c r="Q119" s="52" t="e">
        <f t="shared" si="6"/>
        <v>#REF!</v>
      </c>
      <c r="R119" s="52" t="e">
        <f t="shared" si="7"/>
        <v>#REF!</v>
      </c>
      <c r="S119" s="52"/>
    </row>
    <row r="120" spans="1:19">
      <c r="A120" s="6">
        <v>19</v>
      </c>
      <c r="B120" s="6" t="e">
        <f>#REF!</f>
        <v>#REF!</v>
      </c>
      <c r="C120" s="6" t="e">
        <f>#REF!</f>
        <v>#REF!</v>
      </c>
      <c r="D120" s="6" t="e">
        <f>#REF!</f>
        <v>#REF!</v>
      </c>
      <c r="E120" s="6" t="e">
        <f>#REF!</f>
        <v>#REF!</v>
      </c>
      <c r="F120" s="6" t="e">
        <f>#REF!</f>
        <v>#REF!</v>
      </c>
      <c r="G120" s="6" t="e">
        <f>#REF!</f>
        <v>#REF!</v>
      </c>
      <c r="H120" s="6" t="e">
        <f>#REF!</f>
        <v>#REF!</v>
      </c>
      <c r="I120" s="6" t="e">
        <f>#REF!</f>
        <v>#REF!</v>
      </c>
      <c r="J120" s="6" t="str">
        <f>IF(ISBLANK('申込書（個人種目）'!AE125),"",'申込書（個人種目）'!AE125)</f>
        <v/>
      </c>
      <c r="N120" s="51" t="e">
        <f t="shared" si="4"/>
        <v>#REF!</v>
      </c>
      <c r="O120" s="51" t="e">
        <f t="shared" si="5"/>
        <v>#REF!</v>
      </c>
      <c r="P120" s="51"/>
      <c r="Q120" s="52" t="e">
        <f t="shared" si="6"/>
        <v>#REF!</v>
      </c>
      <c r="R120" s="52" t="e">
        <f t="shared" si="7"/>
        <v>#REF!</v>
      </c>
      <c r="S120" s="52"/>
    </row>
    <row r="121" spans="1:19">
      <c r="A121" s="6">
        <v>20</v>
      </c>
      <c r="B121" s="6" t="e">
        <f>#REF!</f>
        <v>#REF!</v>
      </c>
      <c r="C121" s="6" t="e">
        <f>#REF!</f>
        <v>#REF!</v>
      </c>
      <c r="D121" s="6" t="e">
        <f>#REF!</f>
        <v>#REF!</v>
      </c>
      <c r="E121" s="6" t="e">
        <f>#REF!</f>
        <v>#REF!</v>
      </c>
      <c r="F121" s="6" t="e">
        <f>#REF!</f>
        <v>#REF!</v>
      </c>
      <c r="G121" s="6" t="e">
        <f>#REF!</f>
        <v>#REF!</v>
      </c>
      <c r="H121" s="6" t="e">
        <f>#REF!</f>
        <v>#REF!</v>
      </c>
      <c r="I121" s="6" t="e">
        <f>#REF!</f>
        <v>#REF!</v>
      </c>
      <c r="J121" s="6" t="str">
        <f>IF(ISBLANK('申込書（個人種目）'!AE126),"",'申込書（個人種目）'!AE126)</f>
        <v/>
      </c>
      <c r="N121" s="51" t="e">
        <f t="shared" si="4"/>
        <v>#REF!</v>
      </c>
      <c r="O121" s="51" t="e">
        <f t="shared" si="5"/>
        <v>#REF!</v>
      </c>
      <c r="P121" s="51"/>
      <c r="Q121" s="52" t="e">
        <f t="shared" si="6"/>
        <v>#REF!</v>
      </c>
      <c r="R121" s="52" t="e">
        <f t="shared" si="7"/>
        <v>#REF!</v>
      </c>
      <c r="S121" s="52"/>
    </row>
    <row r="122" spans="1:19">
      <c r="A122" s="6">
        <v>21</v>
      </c>
      <c r="B122" s="6" t="e">
        <f>#REF!</f>
        <v>#REF!</v>
      </c>
      <c r="C122" s="6" t="e">
        <f>#REF!</f>
        <v>#REF!</v>
      </c>
      <c r="D122" s="6" t="e">
        <f>#REF!</f>
        <v>#REF!</v>
      </c>
      <c r="E122" s="6" t="e">
        <f>#REF!</f>
        <v>#REF!</v>
      </c>
      <c r="F122" s="6" t="e">
        <f>#REF!</f>
        <v>#REF!</v>
      </c>
      <c r="G122" s="6" t="e">
        <f>#REF!</f>
        <v>#REF!</v>
      </c>
      <c r="H122" s="6" t="e">
        <f>#REF!</f>
        <v>#REF!</v>
      </c>
      <c r="I122" s="6" t="e">
        <f>#REF!</f>
        <v>#REF!</v>
      </c>
      <c r="J122" s="6" t="str">
        <f>IF(ISBLANK('申込書（個人種目）'!AE127),"",'申込書（個人種目）'!AE127)</f>
        <v/>
      </c>
      <c r="N122" s="51" t="e">
        <f t="shared" si="4"/>
        <v>#REF!</v>
      </c>
      <c r="O122" s="51" t="e">
        <f t="shared" si="5"/>
        <v>#REF!</v>
      </c>
      <c r="P122" s="51"/>
      <c r="Q122" s="52" t="e">
        <f t="shared" si="6"/>
        <v>#REF!</v>
      </c>
      <c r="R122" s="52" t="e">
        <f t="shared" si="7"/>
        <v>#REF!</v>
      </c>
      <c r="S122" s="52"/>
    </row>
    <row r="123" spans="1:19">
      <c r="A123" s="6">
        <v>22</v>
      </c>
      <c r="B123" s="6" t="e">
        <f>#REF!</f>
        <v>#REF!</v>
      </c>
      <c r="C123" s="6" t="e">
        <f>#REF!</f>
        <v>#REF!</v>
      </c>
      <c r="D123" s="6" t="e">
        <f>#REF!</f>
        <v>#REF!</v>
      </c>
      <c r="E123" s="6" t="e">
        <f>#REF!</f>
        <v>#REF!</v>
      </c>
      <c r="F123" s="6" t="e">
        <f>#REF!</f>
        <v>#REF!</v>
      </c>
      <c r="G123" s="6" t="e">
        <f>#REF!</f>
        <v>#REF!</v>
      </c>
      <c r="H123" s="6" t="e">
        <f>#REF!</f>
        <v>#REF!</v>
      </c>
      <c r="I123" s="6" t="e">
        <f>#REF!</f>
        <v>#REF!</v>
      </c>
      <c r="J123" s="6" t="str">
        <f>IF(ISBLANK('申込書（個人種目）'!AE128),"",'申込書（個人種目）'!AE128)</f>
        <v/>
      </c>
      <c r="N123" s="51" t="e">
        <f t="shared" si="4"/>
        <v>#REF!</v>
      </c>
      <c r="O123" s="51" t="e">
        <f t="shared" si="5"/>
        <v>#REF!</v>
      </c>
      <c r="P123" s="51"/>
      <c r="Q123" s="52" t="e">
        <f t="shared" si="6"/>
        <v>#REF!</v>
      </c>
      <c r="R123" s="52" t="e">
        <f t="shared" si="7"/>
        <v>#REF!</v>
      </c>
      <c r="S123" s="52"/>
    </row>
    <row r="124" spans="1:19">
      <c r="A124" s="6">
        <v>23</v>
      </c>
      <c r="B124" s="6" t="e">
        <f>#REF!</f>
        <v>#REF!</v>
      </c>
      <c r="C124" s="6" t="e">
        <f>#REF!</f>
        <v>#REF!</v>
      </c>
      <c r="D124" s="6" t="e">
        <f>#REF!</f>
        <v>#REF!</v>
      </c>
      <c r="E124" s="6" t="e">
        <f>#REF!</f>
        <v>#REF!</v>
      </c>
      <c r="F124" s="6" t="e">
        <f>#REF!</f>
        <v>#REF!</v>
      </c>
      <c r="G124" s="6" t="e">
        <f>#REF!</f>
        <v>#REF!</v>
      </c>
      <c r="H124" s="6" t="e">
        <f>#REF!</f>
        <v>#REF!</v>
      </c>
      <c r="I124" s="6" t="e">
        <f>#REF!</f>
        <v>#REF!</v>
      </c>
      <c r="J124" s="6" t="str">
        <f>IF(ISBLANK('申込書（個人種目）'!AE129),"",'申込書（個人種目）'!AE129)</f>
        <v/>
      </c>
      <c r="N124" s="51" t="e">
        <f t="shared" si="4"/>
        <v>#REF!</v>
      </c>
      <c r="O124" s="51" t="e">
        <f t="shared" si="5"/>
        <v>#REF!</v>
      </c>
      <c r="P124" s="51"/>
      <c r="Q124" s="52" t="e">
        <f t="shared" si="6"/>
        <v>#REF!</v>
      </c>
      <c r="R124" s="52" t="e">
        <f t="shared" si="7"/>
        <v>#REF!</v>
      </c>
      <c r="S124" s="52"/>
    </row>
    <row r="125" spans="1:19">
      <c r="A125" s="6">
        <v>24</v>
      </c>
      <c r="B125" s="6" t="e">
        <f>#REF!</f>
        <v>#REF!</v>
      </c>
      <c r="C125" s="6" t="e">
        <f>#REF!</f>
        <v>#REF!</v>
      </c>
      <c r="D125" s="6" t="e">
        <f>#REF!</f>
        <v>#REF!</v>
      </c>
      <c r="E125" s="6" t="e">
        <f>#REF!</f>
        <v>#REF!</v>
      </c>
      <c r="F125" s="6" t="e">
        <f>#REF!</f>
        <v>#REF!</v>
      </c>
      <c r="G125" s="6" t="e">
        <f>#REF!</f>
        <v>#REF!</v>
      </c>
      <c r="H125" s="6" t="e">
        <f>#REF!</f>
        <v>#REF!</v>
      </c>
      <c r="I125" s="6" t="e">
        <f>#REF!</f>
        <v>#REF!</v>
      </c>
      <c r="J125" s="6" t="str">
        <f>IF(ISBLANK('申込書（個人種目）'!AE130),"",'申込書（個人種目）'!AE130)</f>
        <v/>
      </c>
      <c r="N125" s="51" t="e">
        <f t="shared" si="4"/>
        <v>#REF!</v>
      </c>
      <c r="O125" s="51" t="e">
        <f t="shared" si="5"/>
        <v>#REF!</v>
      </c>
      <c r="P125" s="51"/>
      <c r="Q125" s="52" t="e">
        <f t="shared" si="6"/>
        <v>#REF!</v>
      </c>
      <c r="R125" s="52" t="e">
        <f t="shared" si="7"/>
        <v>#REF!</v>
      </c>
      <c r="S125" s="52"/>
    </row>
    <row r="126" spans="1:19">
      <c r="A126" s="6">
        <v>25</v>
      </c>
      <c r="B126" s="6" t="e">
        <f>#REF!</f>
        <v>#REF!</v>
      </c>
      <c r="C126" s="6" t="e">
        <f>#REF!</f>
        <v>#REF!</v>
      </c>
      <c r="D126" s="6" t="e">
        <f>#REF!</f>
        <v>#REF!</v>
      </c>
      <c r="E126" s="6" t="e">
        <f>#REF!</f>
        <v>#REF!</v>
      </c>
      <c r="F126" s="6" t="e">
        <f>#REF!</f>
        <v>#REF!</v>
      </c>
      <c r="G126" s="7" t="e">
        <f>#REF!</f>
        <v>#REF!</v>
      </c>
      <c r="H126" s="7" t="e">
        <f>#REF!</f>
        <v>#REF!</v>
      </c>
      <c r="I126" s="7" t="e">
        <f>#REF!</f>
        <v>#REF!</v>
      </c>
      <c r="J126" s="6" t="str">
        <f>IF(ISBLANK('申込書（個人種目）'!AE131),"",'申込書（個人種目）'!AE131)</f>
        <v/>
      </c>
      <c r="N126" s="51" t="e">
        <f t="shared" si="4"/>
        <v>#REF!</v>
      </c>
      <c r="O126" s="51" t="e">
        <f t="shared" si="5"/>
        <v>#REF!</v>
      </c>
      <c r="P126" s="51"/>
      <c r="Q126" s="52" t="e">
        <f t="shared" si="6"/>
        <v>#REF!</v>
      </c>
      <c r="R126" s="52" t="e">
        <f t="shared" si="7"/>
        <v>#REF!</v>
      </c>
      <c r="S126" s="52"/>
    </row>
    <row r="127" spans="1:19">
      <c r="A127" s="6">
        <v>26</v>
      </c>
      <c r="B127" s="6" t="e">
        <f>#REF!</f>
        <v>#REF!</v>
      </c>
      <c r="C127" s="6" t="e">
        <f>#REF!</f>
        <v>#REF!</v>
      </c>
      <c r="D127" s="6" t="e">
        <f>#REF!</f>
        <v>#REF!</v>
      </c>
      <c r="E127" s="6" t="e">
        <f>#REF!</f>
        <v>#REF!</v>
      </c>
      <c r="F127" s="6" t="e">
        <f>#REF!</f>
        <v>#REF!</v>
      </c>
      <c r="G127" s="7" t="e">
        <f>#REF!</f>
        <v>#REF!</v>
      </c>
      <c r="H127" s="7" t="e">
        <f>#REF!</f>
        <v>#REF!</v>
      </c>
      <c r="I127" s="7" t="e">
        <f>#REF!</f>
        <v>#REF!</v>
      </c>
      <c r="N127" s="51" t="e">
        <f t="shared" si="4"/>
        <v>#REF!</v>
      </c>
      <c r="O127" s="51" t="e">
        <f t="shared" si="5"/>
        <v>#REF!</v>
      </c>
      <c r="P127" s="51"/>
      <c r="Q127" s="52" t="e">
        <f t="shared" si="6"/>
        <v>#REF!</v>
      </c>
      <c r="R127" s="52" t="e">
        <f t="shared" si="7"/>
        <v>#REF!</v>
      </c>
      <c r="S127" s="52"/>
    </row>
    <row r="128" spans="1:19">
      <c r="A128" s="6">
        <v>27</v>
      </c>
      <c r="B128" s="6" t="e">
        <f>#REF!</f>
        <v>#REF!</v>
      </c>
      <c r="C128" s="6" t="e">
        <f>#REF!</f>
        <v>#REF!</v>
      </c>
      <c r="D128" s="6" t="e">
        <f>#REF!</f>
        <v>#REF!</v>
      </c>
      <c r="E128" s="6" t="e">
        <f>#REF!</f>
        <v>#REF!</v>
      </c>
      <c r="F128" s="6" t="e">
        <f>#REF!</f>
        <v>#REF!</v>
      </c>
      <c r="G128" s="7" t="e">
        <f>#REF!</f>
        <v>#REF!</v>
      </c>
      <c r="H128" s="7" t="e">
        <f>#REF!</f>
        <v>#REF!</v>
      </c>
      <c r="I128" s="7" t="e">
        <f>#REF!</f>
        <v>#REF!</v>
      </c>
      <c r="N128" s="51" t="e">
        <f t="shared" si="4"/>
        <v>#REF!</v>
      </c>
      <c r="O128" s="51" t="e">
        <f t="shared" si="5"/>
        <v>#REF!</v>
      </c>
      <c r="P128" s="51"/>
      <c r="Q128" s="52" t="e">
        <f t="shared" si="6"/>
        <v>#REF!</v>
      </c>
      <c r="R128" s="52" t="e">
        <f t="shared" si="7"/>
        <v>#REF!</v>
      </c>
      <c r="S128" s="52"/>
    </row>
    <row r="129" spans="1:19">
      <c r="A129" s="6">
        <v>28</v>
      </c>
      <c r="B129" s="6" t="e">
        <f>#REF!</f>
        <v>#REF!</v>
      </c>
      <c r="C129" s="6" t="e">
        <f>#REF!</f>
        <v>#REF!</v>
      </c>
      <c r="D129" s="6" t="e">
        <f>#REF!</f>
        <v>#REF!</v>
      </c>
      <c r="E129" s="6" t="e">
        <f>#REF!</f>
        <v>#REF!</v>
      </c>
      <c r="F129" s="6" t="e">
        <f>#REF!</f>
        <v>#REF!</v>
      </c>
      <c r="G129" s="7" t="e">
        <f>#REF!</f>
        <v>#REF!</v>
      </c>
      <c r="H129" s="7" t="e">
        <f>#REF!</f>
        <v>#REF!</v>
      </c>
      <c r="I129" s="7" t="e">
        <f>#REF!</f>
        <v>#REF!</v>
      </c>
      <c r="N129" s="51" t="e">
        <f t="shared" si="4"/>
        <v>#REF!</v>
      </c>
      <c r="O129" s="51" t="e">
        <f t="shared" si="5"/>
        <v>#REF!</v>
      </c>
      <c r="P129" s="51"/>
      <c r="Q129" s="52" t="e">
        <f t="shared" si="6"/>
        <v>#REF!</v>
      </c>
      <c r="R129" s="52" t="e">
        <f t="shared" si="7"/>
        <v>#REF!</v>
      </c>
      <c r="S129" s="52"/>
    </row>
    <row r="130" spans="1:19">
      <c r="A130" s="6">
        <v>29</v>
      </c>
      <c r="B130" s="6" t="e">
        <f>#REF!</f>
        <v>#REF!</v>
      </c>
      <c r="C130" s="6" t="e">
        <f>#REF!</f>
        <v>#REF!</v>
      </c>
      <c r="D130" s="6" t="e">
        <f>#REF!</f>
        <v>#REF!</v>
      </c>
      <c r="E130" s="6" t="e">
        <f>#REF!</f>
        <v>#REF!</v>
      </c>
      <c r="F130" s="6" t="e">
        <f>#REF!</f>
        <v>#REF!</v>
      </c>
      <c r="G130" s="7" t="e">
        <f>#REF!</f>
        <v>#REF!</v>
      </c>
      <c r="H130" s="7" t="e">
        <f>#REF!</f>
        <v>#REF!</v>
      </c>
      <c r="I130" s="7" t="e">
        <f>#REF!</f>
        <v>#REF!</v>
      </c>
      <c r="N130" s="51" t="e">
        <f t="shared" si="4"/>
        <v>#REF!</v>
      </c>
      <c r="O130" s="51" t="e">
        <f t="shared" si="5"/>
        <v>#REF!</v>
      </c>
      <c r="P130" s="51"/>
      <c r="Q130" s="52" t="e">
        <f t="shared" si="6"/>
        <v>#REF!</v>
      </c>
      <c r="R130" s="52" t="e">
        <f t="shared" si="7"/>
        <v>#REF!</v>
      </c>
      <c r="S130" s="52"/>
    </row>
    <row r="131" spans="1:19">
      <c r="A131" s="6">
        <v>30</v>
      </c>
      <c r="B131" s="6" t="e">
        <f>#REF!</f>
        <v>#REF!</v>
      </c>
      <c r="C131" s="6" t="e">
        <f>#REF!</f>
        <v>#REF!</v>
      </c>
      <c r="D131" s="6" t="e">
        <f>#REF!</f>
        <v>#REF!</v>
      </c>
      <c r="E131" s="6" t="e">
        <f>#REF!</f>
        <v>#REF!</v>
      </c>
      <c r="F131" s="6" t="e">
        <f>#REF!</f>
        <v>#REF!</v>
      </c>
      <c r="G131" s="7" t="e">
        <f>#REF!</f>
        <v>#REF!</v>
      </c>
      <c r="H131" s="7" t="e">
        <f>#REF!</f>
        <v>#REF!</v>
      </c>
      <c r="I131" s="7" t="e">
        <f>#REF!</f>
        <v>#REF!</v>
      </c>
      <c r="N131" s="51" t="e">
        <f t="shared" ref="N131:N149" si="8">IF(B131="","",IF(B131&lt;200000000,B131,""))</f>
        <v>#REF!</v>
      </c>
      <c r="O131" s="51" t="e">
        <f t="shared" ref="O131:O149" si="9">IF(N131="","",1/COUNTIF($N$2:$N$149,N131))</f>
        <v>#REF!</v>
      </c>
      <c r="P131" s="51"/>
      <c r="Q131" s="52" t="e">
        <f t="shared" ref="Q131:Q149" si="10">IF(B131="","",IF(B131&gt;200000000,B131,""))</f>
        <v>#REF!</v>
      </c>
      <c r="R131" s="52" t="e">
        <f t="shared" ref="R131:R149" si="11">IF(Q131="","",1/COUNTIF($Q$2:$Q$149,Q131))</f>
        <v>#REF!</v>
      </c>
      <c r="S131" s="52"/>
    </row>
    <row r="132" spans="1:19">
      <c r="A132" s="6">
        <v>31</v>
      </c>
      <c r="B132" s="6" t="e">
        <f>#REF!</f>
        <v>#REF!</v>
      </c>
      <c r="C132" s="6" t="e">
        <f>#REF!</f>
        <v>#REF!</v>
      </c>
      <c r="D132" s="6" t="e">
        <f>#REF!</f>
        <v>#REF!</v>
      </c>
      <c r="E132" s="6" t="e">
        <f>#REF!</f>
        <v>#REF!</v>
      </c>
      <c r="F132" s="6" t="e">
        <f>#REF!</f>
        <v>#REF!</v>
      </c>
      <c r="G132" s="7" t="e">
        <f>#REF!</f>
        <v>#REF!</v>
      </c>
      <c r="H132" s="7" t="e">
        <f>#REF!</f>
        <v>#REF!</v>
      </c>
      <c r="I132" s="7" t="e">
        <f>#REF!</f>
        <v>#REF!</v>
      </c>
      <c r="N132" s="51" t="e">
        <f t="shared" si="8"/>
        <v>#REF!</v>
      </c>
      <c r="O132" s="51" t="e">
        <f t="shared" si="9"/>
        <v>#REF!</v>
      </c>
      <c r="P132" s="51"/>
      <c r="Q132" s="52" t="e">
        <f t="shared" si="10"/>
        <v>#REF!</v>
      </c>
      <c r="R132" s="52" t="e">
        <f t="shared" si="11"/>
        <v>#REF!</v>
      </c>
      <c r="S132" s="52"/>
    </row>
    <row r="133" spans="1:19">
      <c r="A133" s="6">
        <v>32</v>
      </c>
      <c r="B133" s="6" t="e">
        <f>#REF!</f>
        <v>#REF!</v>
      </c>
      <c r="C133" s="6" t="e">
        <f>#REF!</f>
        <v>#REF!</v>
      </c>
      <c r="D133" s="6" t="e">
        <f>#REF!</f>
        <v>#REF!</v>
      </c>
      <c r="E133" s="6" t="e">
        <f>#REF!</f>
        <v>#REF!</v>
      </c>
      <c r="F133" s="6" t="e">
        <f>#REF!</f>
        <v>#REF!</v>
      </c>
      <c r="G133" s="7" t="e">
        <f>#REF!</f>
        <v>#REF!</v>
      </c>
      <c r="H133" s="7" t="e">
        <f>#REF!</f>
        <v>#REF!</v>
      </c>
      <c r="I133" s="7" t="e">
        <f>#REF!</f>
        <v>#REF!</v>
      </c>
      <c r="N133" s="51" t="e">
        <f t="shared" si="8"/>
        <v>#REF!</v>
      </c>
      <c r="O133" s="51" t="e">
        <f t="shared" si="9"/>
        <v>#REF!</v>
      </c>
      <c r="P133" s="51"/>
      <c r="Q133" s="52" t="e">
        <f t="shared" si="10"/>
        <v>#REF!</v>
      </c>
      <c r="R133" s="52" t="e">
        <f t="shared" si="11"/>
        <v>#REF!</v>
      </c>
      <c r="S133" s="52"/>
    </row>
    <row r="134" spans="1:19">
      <c r="A134" s="6">
        <v>33</v>
      </c>
      <c r="B134" s="6" t="e">
        <f>#REF!</f>
        <v>#REF!</v>
      </c>
      <c r="C134" s="6" t="e">
        <f>#REF!</f>
        <v>#REF!</v>
      </c>
      <c r="D134" s="6" t="e">
        <f>#REF!</f>
        <v>#REF!</v>
      </c>
      <c r="E134" s="6" t="e">
        <f>#REF!</f>
        <v>#REF!</v>
      </c>
      <c r="F134" s="6" t="e">
        <f>#REF!</f>
        <v>#REF!</v>
      </c>
      <c r="G134" s="7" t="e">
        <f>#REF!</f>
        <v>#REF!</v>
      </c>
      <c r="H134" s="7" t="e">
        <f>#REF!</f>
        <v>#REF!</v>
      </c>
      <c r="I134" s="7" t="e">
        <f>#REF!</f>
        <v>#REF!</v>
      </c>
      <c r="N134" s="51" t="e">
        <f t="shared" si="8"/>
        <v>#REF!</v>
      </c>
      <c r="O134" s="51" t="e">
        <f t="shared" si="9"/>
        <v>#REF!</v>
      </c>
      <c r="P134" s="51"/>
      <c r="Q134" s="52" t="e">
        <f t="shared" si="10"/>
        <v>#REF!</v>
      </c>
      <c r="R134" s="52" t="e">
        <f t="shared" si="11"/>
        <v>#REF!</v>
      </c>
      <c r="S134" s="52"/>
    </row>
    <row r="135" spans="1:19">
      <c r="A135" s="6">
        <v>34</v>
      </c>
      <c r="B135" s="6" t="e">
        <f>#REF!</f>
        <v>#REF!</v>
      </c>
      <c r="C135" s="6" t="e">
        <f>#REF!</f>
        <v>#REF!</v>
      </c>
      <c r="D135" s="6" t="e">
        <f>#REF!</f>
        <v>#REF!</v>
      </c>
      <c r="E135" s="6" t="e">
        <f>#REF!</f>
        <v>#REF!</v>
      </c>
      <c r="F135" s="6" t="e">
        <f>#REF!</f>
        <v>#REF!</v>
      </c>
      <c r="G135" s="7" t="e">
        <f>#REF!</f>
        <v>#REF!</v>
      </c>
      <c r="H135" s="7" t="e">
        <f>#REF!</f>
        <v>#REF!</v>
      </c>
      <c r="I135" s="7" t="e">
        <f>#REF!</f>
        <v>#REF!</v>
      </c>
      <c r="N135" s="51" t="e">
        <f t="shared" si="8"/>
        <v>#REF!</v>
      </c>
      <c r="O135" s="51" t="e">
        <f t="shared" si="9"/>
        <v>#REF!</v>
      </c>
      <c r="P135" s="51"/>
      <c r="Q135" s="52" t="e">
        <f t="shared" si="10"/>
        <v>#REF!</v>
      </c>
      <c r="R135" s="52" t="e">
        <f t="shared" si="11"/>
        <v>#REF!</v>
      </c>
      <c r="S135" s="52"/>
    </row>
    <row r="136" spans="1:19">
      <c r="A136" s="6">
        <v>35</v>
      </c>
      <c r="B136" s="6" t="e">
        <f>#REF!</f>
        <v>#REF!</v>
      </c>
      <c r="C136" s="6" t="e">
        <f>#REF!</f>
        <v>#REF!</v>
      </c>
      <c r="D136" s="6" t="e">
        <f>#REF!</f>
        <v>#REF!</v>
      </c>
      <c r="E136" s="6" t="e">
        <f>#REF!</f>
        <v>#REF!</v>
      </c>
      <c r="F136" s="6" t="e">
        <f>#REF!</f>
        <v>#REF!</v>
      </c>
      <c r="G136" s="7" t="e">
        <f>#REF!</f>
        <v>#REF!</v>
      </c>
      <c r="H136" s="7" t="e">
        <f>#REF!</f>
        <v>#REF!</v>
      </c>
      <c r="I136" s="7" t="e">
        <f>#REF!</f>
        <v>#REF!</v>
      </c>
      <c r="N136" s="51" t="e">
        <f t="shared" si="8"/>
        <v>#REF!</v>
      </c>
      <c r="O136" s="51" t="e">
        <f t="shared" si="9"/>
        <v>#REF!</v>
      </c>
      <c r="P136" s="51"/>
      <c r="Q136" s="52" t="e">
        <f t="shared" si="10"/>
        <v>#REF!</v>
      </c>
      <c r="R136" s="52" t="e">
        <f t="shared" si="11"/>
        <v>#REF!</v>
      </c>
      <c r="S136" s="52"/>
    </row>
    <row r="137" spans="1:19">
      <c r="A137" s="6">
        <v>36</v>
      </c>
      <c r="B137" s="6" t="e">
        <f>#REF!</f>
        <v>#REF!</v>
      </c>
      <c r="C137" s="6" t="e">
        <f>#REF!</f>
        <v>#REF!</v>
      </c>
      <c r="D137" s="6" t="e">
        <f>#REF!</f>
        <v>#REF!</v>
      </c>
      <c r="E137" s="6" t="e">
        <f>#REF!</f>
        <v>#REF!</v>
      </c>
      <c r="F137" s="6" t="e">
        <f>#REF!</f>
        <v>#REF!</v>
      </c>
      <c r="G137" s="7" t="e">
        <f>#REF!</f>
        <v>#REF!</v>
      </c>
      <c r="H137" s="7" t="e">
        <f>#REF!</f>
        <v>#REF!</v>
      </c>
      <c r="I137" s="7" t="e">
        <f>#REF!</f>
        <v>#REF!</v>
      </c>
      <c r="N137" s="51" t="e">
        <f t="shared" si="8"/>
        <v>#REF!</v>
      </c>
      <c r="O137" s="51" t="e">
        <f t="shared" si="9"/>
        <v>#REF!</v>
      </c>
      <c r="P137" s="51"/>
      <c r="Q137" s="52" t="e">
        <f t="shared" si="10"/>
        <v>#REF!</v>
      </c>
      <c r="R137" s="52" t="e">
        <f t="shared" si="11"/>
        <v>#REF!</v>
      </c>
      <c r="S137" s="52"/>
    </row>
    <row r="138" spans="1:19">
      <c r="A138" s="6">
        <v>37</v>
      </c>
      <c r="B138" s="6" t="e">
        <f>#REF!</f>
        <v>#REF!</v>
      </c>
      <c r="C138" s="6" t="e">
        <f>#REF!</f>
        <v>#REF!</v>
      </c>
      <c r="D138" s="6" t="e">
        <f>#REF!</f>
        <v>#REF!</v>
      </c>
      <c r="E138" s="6" t="e">
        <f>#REF!</f>
        <v>#REF!</v>
      </c>
      <c r="F138" s="6" t="e">
        <f>#REF!</f>
        <v>#REF!</v>
      </c>
      <c r="G138" s="7" t="e">
        <f>#REF!</f>
        <v>#REF!</v>
      </c>
      <c r="H138" s="7" t="e">
        <f>#REF!</f>
        <v>#REF!</v>
      </c>
      <c r="I138" s="7" t="e">
        <f>#REF!</f>
        <v>#REF!</v>
      </c>
      <c r="N138" s="51" t="e">
        <f t="shared" si="8"/>
        <v>#REF!</v>
      </c>
      <c r="O138" s="51" t="e">
        <f t="shared" si="9"/>
        <v>#REF!</v>
      </c>
      <c r="P138" s="51"/>
      <c r="Q138" s="52" t="e">
        <f t="shared" si="10"/>
        <v>#REF!</v>
      </c>
      <c r="R138" s="52" t="e">
        <f t="shared" si="11"/>
        <v>#REF!</v>
      </c>
      <c r="S138" s="52"/>
    </row>
    <row r="139" spans="1:19">
      <c r="A139" s="6">
        <v>38</v>
      </c>
      <c r="B139" s="6" t="e">
        <f>#REF!</f>
        <v>#REF!</v>
      </c>
      <c r="C139" s="6" t="e">
        <f>#REF!</f>
        <v>#REF!</v>
      </c>
      <c r="D139" s="6" t="e">
        <f>#REF!</f>
        <v>#REF!</v>
      </c>
      <c r="E139" s="6" t="e">
        <f>#REF!</f>
        <v>#REF!</v>
      </c>
      <c r="F139" s="6" t="e">
        <f>#REF!</f>
        <v>#REF!</v>
      </c>
      <c r="G139" s="7" t="e">
        <f>#REF!</f>
        <v>#REF!</v>
      </c>
      <c r="H139" s="7" t="e">
        <f>#REF!</f>
        <v>#REF!</v>
      </c>
      <c r="I139" s="7" t="e">
        <f>#REF!</f>
        <v>#REF!</v>
      </c>
      <c r="N139" s="51" t="e">
        <f t="shared" si="8"/>
        <v>#REF!</v>
      </c>
      <c r="O139" s="51" t="e">
        <f t="shared" si="9"/>
        <v>#REF!</v>
      </c>
      <c r="P139" s="51"/>
      <c r="Q139" s="52" t="e">
        <f t="shared" si="10"/>
        <v>#REF!</v>
      </c>
      <c r="R139" s="52" t="e">
        <f t="shared" si="11"/>
        <v>#REF!</v>
      </c>
      <c r="S139" s="52"/>
    </row>
    <row r="140" spans="1:19">
      <c r="A140" s="6">
        <v>39</v>
      </c>
      <c r="B140" s="6" t="e">
        <f>#REF!</f>
        <v>#REF!</v>
      </c>
      <c r="C140" s="6" t="e">
        <f>#REF!</f>
        <v>#REF!</v>
      </c>
      <c r="D140" s="6" t="e">
        <f>#REF!</f>
        <v>#REF!</v>
      </c>
      <c r="E140" s="6" t="e">
        <f>#REF!</f>
        <v>#REF!</v>
      </c>
      <c r="F140" s="6" t="e">
        <f>#REF!</f>
        <v>#REF!</v>
      </c>
      <c r="G140" s="7" t="e">
        <f>#REF!</f>
        <v>#REF!</v>
      </c>
      <c r="H140" s="7" t="e">
        <f>#REF!</f>
        <v>#REF!</v>
      </c>
      <c r="I140" s="7" t="e">
        <f>#REF!</f>
        <v>#REF!</v>
      </c>
      <c r="N140" s="51" t="e">
        <f t="shared" si="8"/>
        <v>#REF!</v>
      </c>
      <c r="O140" s="51" t="e">
        <f t="shared" si="9"/>
        <v>#REF!</v>
      </c>
      <c r="P140" s="51"/>
      <c r="Q140" s="52" t="e">
        <f t="shared" si="10"/>
        <v>#REF!</v>
      </c>
      <c r="R140" s="52" t="e">
        <f t="shared" si="11"/>
        <v>#REF!</v>
      </c>
      <c r="S140" s="52"/>
    </row>
    <row r="141" spans="1:19">
      <c r="A141" s="6">
        <v>40</v>
      </c>
      <c r="B141" s="6" t="e">
        <f>#REF!</f>
        <v>#REF!</v>
      </c>
      <c r="C141" s="6" t="e">
        <f>#REF!</f>
        <v>#REF!</v>
      </c>
      <c r="D141" s="6" t="e">
        <f>#REF!</f>
        <v>#REF!</v>
      </c>
      <c r="E141" s="6" t="e">
        <f>#REF!</f>
        <v>#REF!</v>
      </c>
      <c r="F141" s="6" t="e">
        <f>#REF!</f>
        <v>#REF!</v>
      </c>
      <c r="G141" s="7" t="e">
        <f>#REF!</f>
        <v>#REF!</v>
      </c>
      <c r="H141" s="7" t="e">
        <f>#REF!</f>
        <v>#REF!</v>
      </c>
      <c r="I141" s="7" t="e">
        <f>#REF!</f>
        <v>#REF!</v>
      </c>
      <c r="N141" s="51" t="e">
        <f t="shared" si="8"/>
        <v>#REF!</v>
      </c>
      <c r="O141" s="51" t="e">
        <f t="shared" si="9"/>
        <v>#REF!</v>
      </c>
      <c r="P141" s="51"/>
      <c r="Q141" s="52" t="e">
        <f t="shared" si="10"/>
        <v>#REF!</v>
      </c>
      <c r="R141" s="52" t="e">
        <f t="shared" si="11"/>
        <v>#REF!</v>
      </c>
      <c r="S141" s="52"/>
    </row>
    <row r="142" spans="1:19">
      <c r="A142" s="6">
        <v>41</v>
      </c>
      <c r="B142" s="6" t="e">
        <f>#REF!</f>
        <v>#REF!</v>
      </c>
      <c r="C142" s="6" t="e">
        <f>#REF!</f>
        <v>#REF!</v>
      </c>
      <c r="D142" s="6" t="e">
        <f>#REF!</f>
        <v>#REF!</v>
      </c>
      <c r="E142" s="6" t="e">
        <f>#REF!</f>
        <v>#REF!</v>
      </c>
      <c r="F142" s="6" t="e">
        <f>#REF!</f>
        <v>#REF!</v>
      </c>
      <c r="G142" s="7" t="e">
        <f>#REF!</f>
        <v>#REF!</v>
      </c>
      <c r="H142" s="7" t="e">
        <f>#REF!</f>
        <v>#REF!</v>
      </c>
      <c r="I142" s="7" t="e">
        <f>#REF!</f>
        <v>#REF!</v>
      </c>
      <c r="N142" s="51" t="e">
        <f t="shared" si="8"/>
        <v>#REF!</v>
      </c>
      <c r="O142" s="51" t="e">
        <f t="shared" si="9"/>
        <v>#REF!</v>
      </c>
      <c r="P142" s="51"/>
      <c r="Q142" s="52" t="e">
        <f t="shared" si="10"/>
        <v>#REF!</v>
      </c>
      <c r="R142" s="52" t="e">
        <f t="shared" si="11"/>
        <v>#REF!</v>
      </c>
      <c r="S142" s="52"/>
    </row>
    <row r="143" spans="1:19">
      <c r="A143" s="6">
        <v>42</v>
      </c>
      <c r="B143" s="6" t="e">
        <f>#REF!</f>
        <v>#REF!</v>
      </c>
      <c r="C143" s="6" t="e">
        <f>#REF!</f>
        <v>#REF!</v>
      </c>
      <c r="D143" s="6" t="e">
        <f>#REF!</f>
        <v>#REF!</v>
      </c>
      <c r="E143" s="6" t="e">
        <f>#REF!</f>
        <v>#REF!</v>
      </c>
      <c r="F143" s="6" t="e">
        <f>#REF!</f>
        <v>#REF!</v>
      </c>
      <c r="G143" s="7" t="e">
        <f>#REF!</f>
        <v>#REF!</v>
      </c>
      <c r="H143" s="7" t="e">
        <f>#REF!</f>
        <v>#REF!</v>
      </c>
      <c r="I143" s="7" t="e">
        <f>#REF!</f>
        <v>#REF!</v>
      </c>
      <c r="N143" s="51" t="e">
        <f t="shared" si="8"/>
        <v>#REF!</v>
      </c>
      <c r="O143" s="51" t="e">
        <f t="shared" si="9"/>
        <v>#REF!</v>
      </c>
      <c r="P143" s="51"/>
      <c r="Q143" s="52" t="e">
        <f t="shared" si="10"/>
        <v>#REF!</v>
      </c>
      <c r="R143" s="52" t="e">
        <f t="shared" si="11"/>
        <v>#REF!</v>
      </c>
      <c r="S143" s="52"/>
    </row>
    <row r="144" spans="1:19">
      <c r="A144" s="6">
        <v>43</v>
      </c>
      <c r="B144" s="6" t="e">
        <f>#REF!</f>
        <v>#REF!</v>
      </c>
      <c r="C144" s="6" t="e">
        <f>#REF!</f>
        <v>#REF!</v>
      </c>
      <c r="D144" s="6" t="e">
        <f>#REF!</f>
        <v>#REF!</v>
      </c>
      <c r="E144" s="6" t="e">
        <f>#REF!</f>
        <v>#REF!</v>
      </c>
      <c r="F144" s="6" t="e">
        <f>#REF!</f>
        <v>#REF!</v>
      </c>
      <c r="G144" s="7" t="e">
        <f>#REF!</f>
        <v>#REF!</v>
      </c>
      <c r="H144" s="7" t="e">
        <f>#REF!</f>
        <v>#REF!</v>
      </c>
      <c r="I144" s="7" t="e">
        <f>#REF!</f>
        <v>#REF!</v>
      </c>
      <c r="N144" s="51" t="e">
        <f t="shared" si="8"/>
        <v>#REF!</v>
      </c>
      <c r="O144" s="51" t="e">
        <f t="shared" si="9"/>
        <v>#REF!</v>
      </c>
      <c r="P144" s="51"/>
      <c r="Q144" s="52" t="e">
        <f t="shared" si="10"/>
        <v>#REF!</v>
      </c>
      <c r="R144" s="52" t="e">
        <f t="shared" si="11"/>
        <v>#REF!</v>
      </c>
      <c r="S144" s="52"/>
    </row>
    <row r="145" spans="1:19">
      <c r="A145" s="6">
        <v>44</v>
      </c>
      <c r="B145" s="6" t="e">
        <f>#REF!</f>
        <v>#REF!</v>
      </c>
      <c r="C145" s="6" t="e">
        <f>#REF!</f>
        <v>#REF!</v>
      </c>
      <c r="D145" s="6" t="e">
        <f>#REF!</f>
        <v>#REF!</v>
      </c>
      <c r="E145" s="6" t="e">
        <f>#REF!</f>
        <v>#REF!</v>
      </c>
      <c r="F145" s="6" t="e">
        <f>#REF!</f>
        <v>#REF!</v>
      </c>
      <c r="G145" s="7" t="e">
        <f>#REF!</f>
        <v>#REF!</v>
      </c>
      <c r="H145" s="7" t="e">
        <f>#REF!</f>
        <v>#REF!</v>
      </c>
      <c r="I145" s="7" t="e">
        <f>#REF!</f>
        <v>#REF!</v>
      </c>
      <c r="N145" s="51" t="e">
        <f t="shared" si="8"/>
        <v>#REF!</v>
      </c>
      <c r="O145" s="51" t="e">
        <f t="shared" si="9"/>
        <v>#REF!</v>
      </c>
      <c r="P145" s="51"/>
      <c r="Q145" s="52" t="e">
        <f t="shared" si="10"/>
        <v>#REF!</v>
      </c>
      <c r="R145" s="52" t="e">
        <f t="shared" si="11"/>
        <v>#REF!</v>
      </c>
      <c r="S145" s="52"/>
    </row>
    <row r="146" spans="1:19">
      <c r="A146" s="6">
        <v>45</v>
      </c>
      <c r="B146" s="6" t="e">
        <f>#REF!</f>
        <v>#REF!</v>
      </c>
      <c r="C146" s="6" t="e">
        <f>#REF!</f>
        <v>#REF!</v>
      </c>
      <c r="D146" s="6" t="e">
        <f>#REF!</f>
        <v>#REF!</v>
      </c>
      <c r="E146" s="6" t="e">
        <f>#REF!</f>
        <v>#REF!</v>
      </c>
      <c r="F146" s="6" t="e">
        <f>#REF!</f>
        <v>#REF!</v>
      </c>
      <c r="G146" s="7" t="e">
        <f>#REF!</f>
        <v>#REF!</v>
      </c>
      <c r="H146" s="7" t="e">
        <f>#REF!</f>
        <v>#REF!</v>
      </c>
      <c r="I146" s="7" t="e">
        <f>#REF!</f>
        <v>#REF!</v>
      </c>
      <c r="N146" s="51" t="e">
        <f t="shared" si="8"/>
        <v>#REF!</v>
      </c>
      <c r="O146" s="51" t="e">
        <f t="shared" si="9"/>
        <v>#REF!</v>
      </c>
      <c r="P146" s="51"/>
      <c r="Q146" s="52" t="e">
        <f t="shared" si="10"/>
        <v>#REF!</v>
      </c>
      <c r="R146" s="52" t="e">
        <f t="shared" si="11"/>
        <v>#REF!</v>
      </c>
      <c r="S146" s="52"/>
    </row>
    <row r="147" spans="1:19">
      <c r="A147" s="6">
        <v>46</v>
      </c>
      <c r="B147" s="6" t="e">
        <f>#REF!</f>
        <v>#REF!</v>
      </c>
      <c r="C147" s="6" t="e">
        <f>#REF!</f>
        <v>#REF!</v>
      </c>
      <c r="D147" s="6" t="e">
        <f>#REF!</f>
        <v>#REF!</v>
      </c>
      <c r="E147" s="6" t="e">
        <f>#REF!</f>
        <v>#REF!</v>
      </c>
      <c r="F147" s="6" t="e">
        <f>#REF!</f>
        <v>#REF!</v>
      </c>
      <c r="G147" s="7" t="e">
        <f>#REF!</f>
        <v>#REF!</v>
      </c>
      <c r="H147" s="7" t="e">
        <f>#REF!</f>
        <v>#REF!</v>
      </c>
      <c r="I147" s="7" t="e">
        <f>#REF!</f>
        <v>#REF!</v>
      </c>
      <c r="N147" s="51" t="e">
        <f t="shared" si="8"/>
        <v>#REF!</v>
      </c>
      <c r="O147" s="51" t="e">
        <f t="shared" si="9"/>
        <v>#REF!</v>
      </c>
      <c r="P147" s="51"/>
      <c r="Q147" s="52" t="e">
        <f t="shared" si="10"/>
        <v>#REF!</v>
      </c>
      <c r="R147" s="52" t="e">
        <f t="shared" si="11"/>
        <v>#REF!</v>
      </c>
      <c r="S147" s="52"/>
    </row>
    <row r="148" spans="1:19">
      <c r="A148" s="6">
        <v>47</v>
      </c>
      <c r="B148" s="6" t="e">
        <f>#REF!</f>
        <v>#REF!</v>
      </c>
      <c r="C148" s="6" t="e">
        <f>#REF!</f>
        <v>#REF!</v>
      </c>
      <c r="D148" s="6" t="e">
        <f>#REF!</f>
        <v>#REF!</v>
      </c>
      <c r="E148" s="6" t="e">
        <f>#REF!</f>
        <v>#REF!</v>
      </c>
      <c r="F148" s="6" t="e">
        <f>#REF!</f>
        <v>#REF!</v>
      </c>
      <c r="G148" s="7" t="e">
        <f>#REF!</f>
        <v>#REF!</v>
      </c>
      <c r="H148" s="7" t="e">
        <f>#REF!</f>
        <v>#REF!</v>
      </c>
      <c r="I148" s="7" t="e">
        <f>#REF!</f>
        <v>#REF!</v>
      </c>
      <c r="N148" s="51" t="e">
        <f t="shared" si="8"/>
        <v>#REF!</v>
      </c>
      <c r="O148" s="51" t="e">
        <f t="shared" si="9"/>
        <v>#REF!</v>
      </c>
      <c r="P148" s="51"/>
      <c r="Q148" s="52" t="e">
        <f t="shared" si="10"/>
        <v>#REF!</v>
      </c>
      <c r="R148" s="52" t="e">
        <f t="shared" si="11"/>
        <v>#REF!</v>
      </c>
      <c r="S148" s="52"/>
    </row>
    <row r="149" spans="1:19">
      <c r="A149" s="6">
        <v>48</v>
      </c>
      <c r="B149" s="6" t="e">
        <f>#REF!</f>
        <v>#REF!</v>
      </c>
      <c r="C149" s="6" t="e">
        <f>#REF!</f>
        <v>#REF!</v>
      </c>
      <c r="D149" s="6" t="e">
        <f>#REF!</f>
        <v>#REF!</v>
      </c>
      <c r="E149" s="6" t="e">
        <f>#REF!</f>
        <v>#REF!</v>
      </c>
      <c r="F149" s="6" t="e">
        <f>#REF!</f>
        <v>#REF!</v>
      </c>
      <c r="G149" s="7" t="e">
        <f>#REF!</f>
        <v>#REF!</v>
      </c>
      <c r="H149" s="7" t="e">
        <f>#REF!</f>
        <v>#REF!</v>
      </c>
      <c r="I149" s="7" t="e">
        <f>#REF!</f>
        <v>#REF!</v>
      </c>
      <c r="N149" s="51" t="e">
        <f t="shared" si="8"/>
        <v>#REF!</v>
      </c>
      <c r="O149" s="51" t="e">
        <f t="shared" si="9"/>
        <v>#REF!</v>
      </c>
      <c r="P149" s="51"/>
      <c r="Q149" s="52" t="e">
        <f t="shared" si="10"/>
        <v>#REF!</v>
      </c>
      <c r="R149" s="52" t="e">
        <f t="shared" si="11"/>
        <v>#REF!</v>
      </c>
      <c r="S149" s="52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W v c W M X e 4 r 2 l A A A A 9 g A A A B I A H A B D b 2 5 m a W c v U G F j a 2 F n Z S 5 4 b W w g o h g A K K A U A A A A A A A A A A A A A A A A A A A A A A A A A A A A h Y 8 x D o I w G I W v Q r r T l h o T J T 9 l c D O S k J g Y 1 6 Z U q E I x t F j u 5 u C R v I I Y R d 0 c 3 / e + 4 b 3 7 9 Q b p 0 N T B R X V W t y Z B E a Y o U E a 2 h T Z l g n p 3 C B c o 5 Z A L e R K l C k b Z 2 H i w R Y I q 5 8 4 x I d 5 7 7 G e 4 7 U r C K I 3 I P t t s Z a U a g T 6 y / i + H 2 l g n j F S I w + 4 1 h j M c s S V m c 4 Y p k A l C p s 1 X Y O P e Z / s D Y d X X r u 8 U P 4 p w n Q O Z I p D 3 B / 4 A U E s D B B Q A A g A I A H l r 3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5 a 9 x Y K I p H u A 4 A A A A R A A A A E w A c A E Z v c m 1 1 b G F z L 1 N l Y 3 R p b 2 4 x L m 0 g o h g A K K A U A A A A A A A A A A A A A A A A A A A A A A A A A A A A K 0 5 N L s n M z 1 M I h t C G 1 g B Q S w E C L Q A U A A I A C A B 5 a 9 x Y x d 7 i v a U A A A D 2 A A A A E g A A A A A A A A A A A A A A A A A A A A A A Q 2 9 u Z m l n L 1 B h Y 2 t h Z 2 U u e G 1 s U E s B A i 0 A F A A C A A g A e W v c W A / K 6 a u k A A A A 6 Q A A A B M A A A A A A A A A A A A A A A A A 8 Q A A A F t D b 2 5 0 Z W 5 0 X 1 R 5 c G V z X S 5 4 b W x Q S w E C L Q A U A A I A C A B 5 a 9 x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m 6 8 I i C F z m E 2 c Y d 3 S O I C D Z Q A A A A A C A A A A A A A Q Z g A A A A E A A C A A A A D e m C t 8 X g y M t o 0 O P s G 6 R j o O M n N O V o x Q T f x H Y Q q g u J W 5 2 A A A A A A O g A A A A A I A A C A A A A C T l p k s T U 8 2 + Y 1 v / f T H r J a Y I t 7 Z K 4 V b V N z e F B 7 6 e w G i n V A A A A B r v L z 0 n 1 6 5 n O V X M M g b 6 S t U 7 N q 2 G k 0 f w f F H u g U m g s + P a r 2 o U W r g f d o I C k F q l r v J 7 A f Z Y 6 k j A 4 T v l r j G W a z 5 x b e A n 7 y g O v a X g K C 9 c R M U r a I Y 4 0 A A A A D m p 2 g + S e 9 N q T N T E V X e q O y / P n T y 3 V N 1 i M N P j Q i V g L L g C l O 5 C M P 6 7 b W Q f 5 s 4 t T b 9 W R K n 9 D J 8 o W + t W z x J O 4 g l c 6 Q C < / D a t a M a s h u p > 
</file>

<file path=customXml/itemProps1.xml><?xml version="1.0" encoding="utf-8"?>
<ds:datastoreItem xmlns:ds="http://schemas.openxmlformats.org/officeDocument/2006/customXml" ds:itemID="{83A57F9F-A9B6-4E14-B4E3-AD4E994B10F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基礎データ</vt:lpstr>
      <vt:lpstr>申込書（個人種目）</vt:lpstr>
      <vt:lpstr>参加料納入書</vt:lpstr>
      <vt:lpstr>自由シート</vt:lpstr>
      <vt:lpstr>(種目・作業用)</vt:lpstr>
      <vt:lpstr>kyougisha転記用</vt:lpstr>
      <vt:lpstr>gakunen1</vt:lpstr>
      <vt:lpstr>gender1</vt:lpstr>
      <vt:lpstr>prefec1</vt:lpstr>
      <vt:lpstr>基礎データ!Print_Area</vt:lpstr>
      <vt:lpstr>参加料納入書!Print_Area</vt:lpstr>
      <vt:lpstr>'申込書（個人種目）'!Print_Area</vt:lpstr>
      <vt:lpstr>shozoku</vt:lpstr>
      <vt:lpstr>shubetsu1</vt:lpstr>
      <vt:lpstr>女</vt:lpstr>
      <vt:lpstr>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洋輔 金塚</cp:lastModifiedBy>
  <cp:lastPrinted>2024-08-22T15:34:05Z</cp:lastPrinted>
  <dcterms:created xsi:type="dcterms:W3CDTF">2015-11-12T01:11:30Z</dcterms:created>
  <dcterms:modified xsi:type="dcterms:W3CDTF">2024-08-24T06:10:45Z</dcterms:modified>
</cp:coreProperties>
</file>